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activeTab="0"/>
  </bookViews>
  <sheets>
    <sheet name="recettes" sheetId="1" r:id="rId1"/>
    <sheet name="depenses" sheetId="2" r:id="rId2"/>
  </sheets>
  <externalReferences>
    <externalReference r:id="rId5"/>
  </externalReferences>
  <definedNames>
    <definedName name="_xlnm.Print_Area" localSheetId="1">'depenses'!$A$1:$G$74</definedName>
    <definedName name="_xlnm.Print_Area" localSheetId="0">'recettes'!$A$1:$G$55</definedName>
  </definedNames>
  <calcPr fullCalcOnLoad="1"/>
</workbook>
</file>

<file path=xl/sharedStrings.xml><?xml version="1.0" encoding="utf-8"?>
<sst xmlns="http://schemas.openxmlformats.org/spreadsheetml/2006/main" count="369" uniqueCount="107">
  <si>
    <t>SOINS DE SANTE</t>
  </si>
  <si>
    <t>INDEMNITES</t>
  </si>
  <si>
    <t>TOTAL</t>
  </si>
  <si>
    <t>Recettes gestion globale</t>
  </si>
  <si>
    <t>Transfert salariés - carrières mixtes</t>
  </si>
  <si>
    <t>Cotisations</t>
  </si>
  <si>
    <t>Cotisations personnelles</t>
  </si>
  <si>
    <t>Cotisations pensionnés</t>
  </si>
  <si>
    <t>Recettes affectées</t>
  </si>
  <si>
    <t>Recettes rééducation fonctionelle</t>
  </si>
  <si>
    <t>Assurances autos</t>
  </si>
  <si>
    <t>Redevance conditionn. médicaments</t>
  </si>
  <si>
    <t>Cot. chiffre d'aff. prod. pharmaceutiques</t>
  </si>
  <si>
    <t>Transferts</t>
  </si>
  <si>
    <t>Revenus de placements</t>
  </si>
  <si>
    <t>Interêts sur placements O.A.</t>
  </si>
  <si>
    <t>Divers</t>
  </si>
  <si>
    <t>Conventions internationales</t>
  </si>
  <si>
    <t>Convention Belgo-Luxembourgeoise</t>
  </si>
  <si>
    <t>Intérêts judiciaires</t>
  </si>
  <si>
    <t>Récupération biologie clinique</t>
  </si>
  <si>
    <t>Prestations</t>
  </si>
  <si>
    <t>Prestations de soins</t>
  </si>
  <si>
    <t>Incapacité primaire</t>
  </si>
  <si>
    <t>Invalidité</t>
  </si>
  <si>
    <t>Frais funéraires</t>
  </si>
  <si>
    <t>Frais d'administration O.A.</t>
  </si>
  <si>
    <t>Forfait frais d'administr. 5 O.A.</t>
  </si>
  <si>
    <t>Forfait frais d'administration S.N.C.B.</t>
  </si>
  <si>
    <t>Frais d'administration C.A.A.M.I.</t>
  </si>
  <si>
    <t xml:space="preserve"> -0,5% sur alloc. complém. frontaliers</t>
  </si>
  <si>
    <t>Allocations complémentaires frontaliers</t>
  </si>
  <si>
    <t>Caisse des marins - assur. automobile</t>
  </si>
  <si>
    <t>-</t>
  </si>
  <si>
    <t>OUVRIERS</t>
  </si>
  <si>
    <t>MINEURS</t>
  </si>
  <si>
    <t>REG. GEN.</t>
  </si>
  <si>
    <t xml:space="preserve"> INDEPEND.</t>
  </si>
  <si>
    <t>O.N.P. pensions de retraite ouvriers mineurs</t>
  </si>
  <si>
    <t>Récupération pensions inval.ouvriers mineurs</t>
  </si>
  <si>
    <t>P.M.</t>
  </si>
  <si>
    <t>I.N.A.S.T.I.- carrières mixtes</t>
  </si>
  <si>
    <t>Allocation de chauffage</t>
  </si>
  <si>
    <t>Pensions d'invalidité ouvriers mineurs</t>
  </si>
  <si>
    <t>Pécule de vacance</t>
  </si>
  <si>
    <t>O.N.P. pensions invalid. ouvriers mineurs</t>
  </si>
  <si>
    <t>Charges I.N.A.M.I.</t>
  </si>
  <si>
    <t>Statut Social</t>
  </si>
  <si>
    <t>Maîtres de stage</t>
  </si>
  <si>
    <t>Frais supplémentaires office de tarification</t>
  </si>
  <si>
    <t>Frais d'assignation</t>
  </si>
  <si>
    <t>Prestations non recouvrables</t>
  </si>
  <si>
    <t xml:space="preserve">TOTAL RECETTES </t>
  </si>
  <si>
    <t>PENS. INV.</t>
  </si>
  <si>
    <t xml:space="preserve">DEPENSES </t>
  </si>
  <si>
    <t>TOTAL DEPENSES</t>
  </si>
  <si>
    <t xml:space="preserve">RECETTES </t>
  </si>
  <si>
    <t>Cotisations assurance hospitalisation</t>
  </si>
  <si>
    <t>RESULTAT  DE L'ANNEE</t>
  </si>
  <si>
    <t>Frais d'administration I.N.A.M.I.:</t>
  </si>
  <si>
    <t>-frais de gestion</t>
  </si>
  <si>
    <t>-frais de mission</t>
  </si>
  <si>
    <t>(en milliers d' €)</t>
  </si>
  <si>
    <t>Repos de maternité et paternité</t>
  </si>
  <si>
    <t>Intérêts sur placements mineurs</t>
  </si>
  <si>
    <t>Intérêts sur fonds des cotisations (100%)</t>
  </si>
  <si>
    <t>Lutte usage tabac</t>
  </si>
  <si>
    <t>Transfert centre de connaissance</t>
  </si>
  <si>
    <t>Expertise</t>
  </si>
  <si>
    <t>Placement  fonds des cotisations</t>
  </si>
  <si>
    <t xml:space="preserve">Placement fonds des bonis   </t>
  </si>
  <si>
    <t>Transfert redevances expérimentations</t>
  </si>
  <si>
    <t>Redevances expérimentations</t>
  </si>
  <si>
    <t>PM</t>
  </si>
  <si>
    <t>Cartes SIS</t>
  </si>
  <si>
    <t>Article 56</t>
  </si>
  <si>
    <t>Rattrapages Hopitaux</t>
  </si>
  <si>
    <t>Supplément frais d' administration :</t>
  </si>
  <si>
    <t>Récup. Ministère Justice-détenus( années ant.)</t>
  </si>
  <si>
    <t>Etat-produits TVA + accises tabac</t>
  </si>
  <si>
    <t>Rattrapage hôpitaux</t>
  </si>
  <si>
    <t>Récupérations  prestataires de soins art.157</t>
  </si>
  <si>
    <t>Cotisations assurance hospitalisation EXTRA</t>
  </si>
  <si>
    <t>Art.104quater loi hôpitaux</t>
  </si>
  <si>
    <t>Accord social</t>
  </si>
  <si>
    <t>Campagne info</t>
  </si>
  <si>
    <t xml:space="preserve">              -20% sur intérêts  placements</t>
  </si>
  <si>
    <t xml:space="preserve">              - % sur récupérations</t>
  </si>
  <si>
    <t>SPF Santé Publique- Financement hôpitaux</t>
  </si>
  <si>
    <t>Loi Hôpitaux</t>
  </si>
  <si>
    <t>Général</t>
  </si>
  <si>
    <t>Général emballage</t>
  </si>
  <si>
    <t>Hôpitaux (22,77% prix de journée, MSP, habitations</t>
  </si>
  <si>
    <t>protégées, détenus, autres institutions &amp; interné</t>
  </si>
  <si>
    <t>Remboursement pré claw-back 2005</t>
  </si>
  <si>
    <t>Fonds provisionnel spéc.pharmaceutiques</t>
  </si>
  <si>
    <t>Cot.solidarité spéc.pharmaceutiques</t>
  </si>
  <si>
    <t>Fonds future</t>
  </si>
  <si>
    <t>Reduction cot. chiffre d'aff. prod. pharmaceutiques</t>
  </si>
  <si>
    <t>Décompte 2006 cot. chiffre d'aff. prod. pharmaceutiques</t>
  </si>
  <si>
    <t>Cotisation agence médicament</t>
  </si>
  <si>
    <t>Associations de patients</t>
  </si>
  <si>
    <t>Remboursement génériques</t>
  </si>
  <si>
    <t>Frais supplémentaire OT</t>
  </si>
  <si>
    <t>Transfert agence med.</t>
  </si>
  <si>
    <t>BUDGET DE L'AMI - EXERCICE 2007   -   PREMIERE ADAPTATION</t>
  </si>
  <si>
    <t>Recettes concernant 2007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</si>
</sst>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_);\(#,##0.0\)"/>
    <numFmt numFmtId="189" formatCode="0.0"/>
    <numFmt numFmtId="190" formatCode="#,##0.0"/>
    <numFmt numFmtId="191" formatCode="#,##0.0000"/>
    <numFmt numFmtId="192" formatCode="0.0_)"/>
    <numFmt numFmtId="193" formatCode="0_)"/>
    <numFmt numFmtId="194" formatCode="0.00_)"/>
    <numFmt numFmtId="195" formatCode="0.0_ ;\-0.0\ "/>
    <numFmt numFmtId="196" formatCode="0.00_ ;\-0.00\ "/>
    <numFmt numFmtId="197" formatCode="#,##0.00000000"/>
    <numFmt numFmtId="198" formatCode="#,##0.0_ ;\-#,##0.0\ "/>
    <numFmt numFmtId="199" formatCode="[$-813]d\ mmmm\ yyyy"/>
  </numFmts>
  <fonts count="8">
    <font>
      <sz val="12"/>
      <name val="Helv"/>
      <family val="0"/>
    </font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  <font>
      <b/>
      <u val="single"/>
      <sz val="11"/>
      <name val="Arial"/>
      <family val="2"/>
    </font>
    <font>
      <sz val="8"/>
      <name val="Helv"/>
      <family val="0"/>
    </font>
    <font>
      <b/>
      <i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88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 quotePrefix="1">
      <alignment horizontal="right"/>
      <protection/>
    </xf>
    <xf numFmtId="3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 horizontal="right"/>
      <protection/>
    </xf>
    <xf numFmtId="3" fontId="2" fillId="0" borderId="5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 applyProtection="1">
      <alignment horizontal="centerContinuous"/>
      <protection/>
    </xf>
    <xf numFmtId="3" fontId="2" fillId="0" borderId="8" xfId="0" applyNumberFormat="1" applyFont="1" applyBorder="1" applyAlignment="1" applyProtection="1">
      <alignment horizontal="centerContinuous"/>
      <protection/>
    </xf>
    <xf numFmtId="3" fontId="2" fillId="0" borderId="9" xfId="0" applyNumberFormat="1" applyFont="1" applyBorder="1" applyAlignment="1" applyProtection="1">
      <alignment horizontal="centerContinuous"/>
      <protection/>
    </xf>
    <xf numFmtId="3" fontId="2" fillId="0" borderId="10" xfId="0" applyNumberFormat="1" applyFont="1" applyBorder="1" applyAlignment="1" applyProtection="1">
      <alignment horizontal="centerContinuous"/>
      <protection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 applyProtection="1">
      <alignment horizontal="centerContinuous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 applyProtection="1" quotePrefix="1">
      <alignment horizontal="center"/>
      <protection/>
    </xf>
    <xf numFmtId="3" fontId="2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 horizontal="right"/>
    </xf>
    <xf numFmtId="3" fontId="2" fillId="0" borderId="16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 horizontal="center"/>
      <protection/>
    </xf>
    <xf numFmtId="3" fontId="2" fillId="0" borderId="2" xfId="0" applyNumberFormat="1" applyFont="1" applyBorder="1" applyAlignment="1" applyProtection="1" quotePrefix="1">
      <alignment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quotePrefix="1">
      <alignment horizontal="right"/>
    </xf>
    <xf numFmtId="3" fontId="3" fillId="0" borderId="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4" xfId="0" applyNumberFormat="1" applyFont="1" applyBorder="1" applyAlignment="1" applyProtection="1">
      <alignment/>
      <protection/>
    </xf>
    <xf numFmtId="3" fontId="2" fillId="2" borderId="2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23" xfId="0" applyNumberFormat="1" applyFont="1" applyBorder="1" applyAlignment="1" applyProtection="1">
      <alignment horizontal="center"/>
      <protection/>
    </xf>
    <xf numFmtId="3" fontId="7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26" xfId="0" applyNumberFormat="1" applyFont="1" applyBorder="1" applyAlignment="1" applyProtection="1">
      <alignment horizontal="center"/>
      <protection/>
    </xf>
    <xf numFmtId="3" fontId="2" fillId="0" borderId="27" xfId="0" applyNumberFormat="1" applyFont="1" applyBorder="1" applyAlignment="1" applyProtection="1">
      <alignment horizontal="center"/>
      <protection/>
    </xf>
    <xf numFmtId="3" fontId="2" fillId="0" borderId="28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2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2" fillId="0" borderId="25" xfId="0" applyNumberFormat="1" applyFont="1" applyBorder="1" applyAlignment="1" applyProtection="1">
      <alignment horizontal="center"/>
      <protection/>
    </xf>
    <xf numFmtId="3" fontId="3" fillId="0" borderId="25" xfId="0" applyNumberFormat="1" applyFont="1" applyBorder="1" applyAlignment="1" applyProtection="1" quotePrefix="1">
      <alignment horizontal="right"/>
      <protection/>
    </xf>
    <xf numFmtId="3" fontId="3" fillId="0" borderId="25" xfId="0" applyNumberFormat="1" applyFont="1" applyBorder="1" applyAlignment="1" applyProtection="1">
      <alignment/>
      <protection/>
    </xf>
    <xf numFmtId="3" fontId="2" fillId="0" borderId="30" xfId="0" applyNumberFormat="1" applyFont="1" applyBorder="1" applyAlignment="1" applyProtection="1">
      <alignment/>
      <protection/>
    </xf>
    <xf numFmtId="3" fontId="2" fillId="0" borderId="31" xfId="0" applyNumberFormat="1" applyFont="1" applyBorder="1" applyAlignment="1" applyProtection="1">
      <alignment/>
      <protection/>
    </xf>
    <xf numFmtId="3" fontId="3" fillId="0" borderId="25" xfId="0" applyNumberFormat="1" applyFont="1" applyBorder="1" applyAlignment="1" applyProtection="1">
      <alignment horizontal="right"/>
      <protection/>
    </xf>
    <xf numFmtId="3" fontId="2" fillId="0" borderId="25" xfId="0" applyNumberFormat="1" applyFont="1" applyBorder="1" applyAlignment="1" applyProtection="1">
      <alignment horizontal="right"/>
      <protection/>
    </xf>
    <xf numFmtId="3" fontId="2" fillId="0" borderId="32" xfId="0" applyNumberFormat="1" applyFont="1" applyBorder="1" applyAlignment="1" applyProtection="1">
      <alignment horizontal="center"/>
      <protection/>
    </xf>
    <xf numFmtId="3" fontId="2" fillId="0" borderId="33" xfId="0" applyNumberFormat="1" applyFont="1" applyBorder="1" applyAlignment="1" applyProtection="1">
      <alignment horizontal="right"/>
      <protection/>
    </xf>
    <xf numFmtId="3" fontId="2" fillId="0" borderId="34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-SG\Financien%20-%20Finances\DEHASQUE\2007\Begroting%20ZIV\begroting_n&#1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tvangsten"/>
      <sheetName val="uitgaven"/>
      <sheetName val="artikel 202 N"/>
      <sheetName val="INT.VERDRAGEN"/>
    </sheetNames>
    <sheetDataSet>
      <sheetData sheetId="0">
        <row r="8">
          <cell r="B8">
            <v>17135500</v>
          </cell>
          <cell r="C8">
            <v>1192625</v>
          </cell>
          <cell r="D8">
            <v>3950720</v>
          </cell>
          <cell r="E8">
            <v>248608</v>
          </cell>
          <cell r="F8">
            <v>5249</v>
          </cell>
        </row>
        <row r="9">
          <cell r="C9">
            <v>106704</v>
          </cell>
        </row>
        <row r="13">
          <cell r="B13">
            <v>1272434</v>
          </cell>
          <cell r="C13">
            <v>114407</v>
          </cell>
        </row>
        <row r="14">
          <cell r="B14">
            <v>616069</v>
          </cell>
          <cell r="C14">
            <v>57146</v>
          </cell>
        </row>
        <row r="15">
          <cell r="B15">
            <v>121478</v>
          </cell>
          <cell r="C15">
            <v>8522</v>
          </cell>
        </row>
        <row r="18">
          <cell r="B18">
            <v>13152</v>
          </cell>
          <cell r="C18">
            <v>1551</v>
          </cell>
          <cell r="D18">
            <v>650</v>
          </cell>
        </row>
        <row r="19">
          <cell r="B19">
            <v>697453</v>
          </cell>
          <cell r="C19">
            <v>7045</v>
          </cell>
          <cell r="D19" t="str">
            <v>-</v>
          </cell>
        </row>
        <row r="22">
          <cell r="B22">
            <v>439301</v>
          </cell>
          <cell r="C22">
            <v>47028</v>
          </cell>
        </row>
        <row r="23">
          <cell r="B23">
            <v>146400</v>
          </cell>
          <cell r="C23">
            <v>15672</v>
          </cell>
          <cell r="D23">
            <v>115483</v>
          </cell>
          <cell r="E23">
            <v>15900</v>
          </cell>
        </row>
        <row r="24">
          <cell r="B24">
            <v>63843</v>
          </cell>
          <cell r="C24">
            <v>6835</v>
          </cell>
        </row>
        <row r="25">
          <cell r="B25">
            <v>0</v>
          </cell>
          <cell r="C25">
            <v>0</v>
          </cell>
        </row>
        <row r="26">
          <cell r="B26">
            <v>2921</v>
          </cell>
          <cell r="C26">
            <v>313</v>
          </cell>
        </row>
        <row r="27">
          <cell r="B27">
            <v>244903</v>
          </cell>
          <cell r="C27">
            <v>26217</v>
          </cell>
        </row>
        <row r="28">
          <cell r="B28">
            <v>24434</v>
          </cell>
          <cell r="C28">
            <v>1042</v>
          </cell>
        </row>
        <row r="29">
          <cell r="B29" t="str">
            <v>PM</v>
          </cell>
          <cell r="C29" t="str">
            <v>PM</v>
          </cell>
        </row>
        <row r="30">
          <cell r="B30" t="str">
            <v>PM</v>
          </cell>
          <cell r="C30" t="str">
            <v>PM</v>
          </cell>
        </row>
        <row r="33">
          <cell r="B33">
            <v>106704</v>
          </cell>
        </row>
        <row r="34">
          <cell r="F34">
            <v>409</v>
          </cell>
        </row>
        <row r="35">
          <cell r="B35">
            <v>4928</v>
          </cell>
          <cell r="C35">
            <v>527</v>
          </cell>
        </row>
        <row r="36">
          <cell r="B36" t="str">
            <v>PM</v>
          </cell>
          <cell r="C36" t="str">
            <v>PM</v>
          </cell>
        </row>
        <row r="39">
          <cell r="B39">
            <v>1794</v>
          </cell>
          <cell r="C39">
            <v>120</v>
          </cell>
          <cell r="D39">
            <v>200</v>
          </cell>
          <cell r="E39">
            <v>10</v>
          </cell>
        </row>
        <row r="40">
          <cell r="B40">
            <v>1129</v>
          </cell>
          <cell r="C40">
            <v>131</v>
          </cell>
        </row>
        <row r="41">
          <cell r="B41">
            <v>6</v>
          </cell>
        </row>
        <row r="45">
          <cell r="B45">
            <v>2446</v>
          </cell>
          <cell r="C45">
            <v>187</v>
          </cell>
        </row>
        <row r="46">
          <cell r="B46">
            <v>263972</v>
          </cell>
          <cell r="C46">
            <v>2763</v>
          </cell>
          <cell r="D46">
            <v>1300</v>
          </cell>
          <cell r="E46">
            <v>30</v>
          </cell>
        </row>
        <row r="47">
          <cell r="D47">
            <v>50</v>
          </cell>
        </row>
        <row r="48">
          <cell r="B48">
            <v>3463</v>
          </cell>
          <cell r="C48">
            <v>196</v>
          </cell>
          <cell r="D48">
            <v>2500</v>
          </cell>
          <cell r="E48">
            <v>50</v>
          </cell>
        </row>
        <row r="49">
          <cell r="B49">
            <v>3462</v>
          </cell>
        </row>
        <row r="50">
          <cell r="B50">
            <v>364</v>
          </cell>
          <cell r="C50">
            <v>8</v>
          </cell>
        </row>
        <row r="52">
          <cell r="F52">
            <v>49</v>
          </cell>
        </row>
      </sheetData>
      <sheetData sheetId="1">
        <row r="8">
          <cell r="B8">
            <v>18322646</v>
          </cell>
          <cell r="C8">
            <v>1296007</v>
          </cell>
        </row>
        <row r="9">
          <cell r="D9">
            <v>1011140</v>
          </cell>
          <cell r="E9">
            <v>51722</v>
          </cell>
        </row>
        <row r="10">
          <cell r="D10">
            <v>461523</v>
          </cell>
          <cell r="E10">
            <v>13408</v>
          </cell>
        </row>
        <row r="11">
          <cell r="D11">
            <v>2410314</v>
          </cell>
          <cell r="E11">
            <v>189071</v>
          </cell>
        </row>
        <row r="12">
          <cell r="D12">
            <v>6683</v>
          </cell>
        </row>
        <row r="13">
          <cell r="F13">
            <v>266</v>
          </cell>
        </row>
        <row r="14">
          <cell r="F14">
            <v>4178</v>
          </cell>
        </row>
        <row r="15">
          <cell r="F15">
            <v>206</v>
          </cell>
        </row>
        <row r="18">
          <cell r="B18">
            <v>693941</v>
          </cell>
          <cell r="C18">
            <v>48717</v>
          </cell>
          <cell r="D18">
            <v>144000</v>
          </cell>
          <cell r="E18">
            <v>8866</v>
          </cell>
        </row>
        <row r="19">
          <cell r="B19">
            <v>15416</v>
          </cell>
          <cell r="C19" t="str">
            <v>-</v>
          </cell>
          <cell r="D19" t="str">
            <v>-</v>
          </cell>
          <cell r="E19" t="str">
            <v>-</v>
          </cell>
        </row>
        <row r="20">
          <cell r="B20">
            <v>13384</v>
          </cell>
          <cell r="C20">
            <v>940</v>
          </cell>
          <cell r="D20">
            <v>3367</v>
          </cell>
          <cell r="E20">
            <v>171</v>
          </cell>
        </row>
        <row r="22">
          <cell r="B22">
            <v>360</v>
          </cell>
          <cell r="C22">
            <v>24</v>
          </cell>
          <cell r="D22">
            <v>40</v>
          </cell>
          <cell r="E22">
            <v>2</v>
          </cell>
        </row>
        <row r="23">
          <cell r="B23">
            <v>11761</v>
          </cell>
          <cell r="C23">
            <v>708</v>
          </cell>
          <cell r="D23">
            <v>14226</v>
          </cell>
          <cell r="E23">
            <v>210</v>
          </cell>
        </row>
        <row r="24">
          <cell r="B24">
            <v>760</v>
          </cell>
          <cell r="C24" t="str">
            <v>-</v>
          </cell>
        </row>
        <row r="29">
          <cell r="B29">
            <v>82956</v>
          </cell>
          <cell r="C29">
            <v>6549</v>
          </cell>
          <cell r="D29">
            <v>18556</v>
          </cell>
          <cell r="E29">
            <v>1091</v>
          </cell>
          <cell r="F29">
            <v>900</v>
          </cell>
        </row>
        <row r="30">
          <cell r="B30">
            <v>112</v>
          </cell>
          <cell r="C30">
            <v>9</v>
          </cell>
          <cell r="D30">
            <v>25</v>
          </cell>
          <cell r="E30">
            <v>2</v>
          </cell>
        </row>
        <row r="31">
          <cell r="B31">
            <v>1206</v>
          </cell>
          <cell r="C31">
            <v>77</v>
          </cell>
        </row>
        <row r="32">
          <cell r="B32">
            <v>115207</v>
          </cell>
          <cell r="C32">
            <v>7356</v>
          </cell>
        </row>
        <row r="33">
          <cell r="B33">
            <v>9894</v>
          </cell>
          <cell r="C33">
            <v>632</v>
          </cell>
        </row>
        <row r="34">
          <cell r="B34">
            <v>68899</v>
          </cell>
          <cell r="C34">
            <v>4398</v>
          </cell>
        </row>
        <row r="35">
          <cell r="B35">
            <v>1880</v>
          </cell>
          <cell r="C35">
            <v>120</v>
          </cell>
        </row>
        <row r="36">
          <cell r="B36">
            <v>3839</v>
          </cell>
          <cell r="C36">
            <v>88</v>
          </cell>
        </row>
        <row r="37">
          <cell r="B37">
            <v>6361</v>
          </cell>
          <cell r="C37">
            <v>406</v>
          </cell>
        </row>
        <row r="38">
          <cell r="B38">
            <v>1872</v>
          </cell>
          <cell r="C38">
            <v>128</v>
          </cell>
        </row>
        <row r="39">
          <cell r="B39">
            <v>71056</v>
          </cell>
          <cell r="C39" t="str">
            <v>-</v>
          </cell>
        </row>
        <row r="40">
          <cell r="B40">
            <v>85</v>
          </cell>
          <cell r="C40">
            <v>5</v>
          </cell>
        </row>
        <row r="41">
          <cell r="B41">
            <v>65</v>
          </cell>
          <cell r="C41" t="str">
            <v>-</v>
          </cell>
        </row>
        <row r="44">
          <cell r="B44">
            <v>1274562</v>
          </cell>
          <cell r="C44">
            <v>114599</v>
          </cell>
        </row>
        <row r="49">
          <cell r="C49">
            <v>106704</v>
          </cell>
        </row>
        <row r="50">
          <cell r="F50">
            <v>100</v>
          </cell>
        </row>
        <row r="51">
          <cell r="B51" t="str">
            <v>PM</v>
          </cell>
          <cell r="C51" t="str">
            <v>PM</v>
          </cell>
        </row>
        <row r="52">
          <cell r="B52">
            <v>4928</v>
          </cell>
          <cell r="C52">
            <v>527</v>
          </cell>
        </row>
        <row r="53">
          <cell r="B53">
            <v>24434</v>
          </cell>
          <cell r="C53">
            <v>1042</v>
          </cell>
        </row>
        <row r="54">
          <cell r="B54">
            <v>0</v>
          </cell>
          <cell r="C54">
            <v>0</v>
          </cell>
        </row>
        <row r="57">
          <cell r="B57">
            <v>558515</v>
          </cell>
          <cell r="C57">
            <v>6673</v>
          </cell>
          <cell r="D57">
            <v>500</v>
          </cell>
          <cell r="E57">
            <v>15</v>
          </cell>
        </row>
        <row r="59">
          <cell r="D59">
            <v>74</v>
          </cell>
        </row>
        <row r="60">
          <cell r="D60">
            <v>105</v>
          </cell>
        </row>
        <row r="61">
          <cell r="B61">
            <v>18</v>
          </cell>
          <cell r="C61">
            <v>6</v>
          </cell>
          <cell r="D61">
            <v>350</v>
          </cell>
          <cell r="E61">
            <v>40</v>
          </cell>
        </row>
        <row r="62">
          <cell r="B62">
            <v>0</v>
          </cell>
          <cell r="C62">
            <v>0</v>
          </cell>
        </row>
        <row r="63">
          <cell r="F63">
            <v>17</v>
          </cell>
        </row>
        <row r="64">
          <cell r="F64">
            <v>40</v>
          </cell>
        </row>
        <row r="65">
          <cell r="B65">
            <v>1134</v>
          </cell>
          <cell r="C65">
            <v>131</v>
          </cell>
        </row>
        <row r="66">
          <cell r="B66">
            <v>31616</v>
          </cell>
          <cell r="C66">
            <v>3384</v>
          </cell>
        </row>
        <row r="67">
          <cell r="B67">
            <v>9465</v>
          </cell>
          <cell r="C67">
            <v>1014</v>
          </cell>
        </row>
        <row r="68">
          <cell r="B68">
            <v>2989</v>
          </cell>
          <cell r="C68">
            <v>320</v>
          </cell>
        </row>
        <row r="69">
          <cell r="B69">
            <v>-163205</v>
          </cell>
          <cell r="C69">
            <v>-11525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0"/>
  <sheetViews>
    <sheetView showGridLines="0" tabSelected="1" zoomScaleSheetLayoutView="75" workbookViewId="0" topLeftCell="A1">
      <selection activeCell="J10" sqref="J10"/>
    </sheetView>
  </sheetViews>
  <sheetFormatPr defaultColWidth="9.77734375" defaultRowHeight="15.75"/>
  <cols>
    <col min="1" max="1" width="35.21484375" style="12" customWidth="1"/>
    <col min="2" max="2" width="10.6640625" style="12" customWidth="1"/>
    <col min="3" max="3" width="9.99609375" style="12" customWidth="1"/>
    <col min="4" max="4" width="9.77734375" style="12" customWidth="1"/>
    <col min="5" max="5" width="9.99609375" style="12" customWidth="1"/>
    <col min="6" max="6" width="9.3359375" style="12" bestFit="1" customWidth="1"/>
    <col min="7" max="7" width="10.88671875" style="12" bestFit="1" customWidth="1"/>
    <col min="8" max="16384" width="9.77734375" style="12" customWidth="1"/>
  </cols>
  <sheetData>
    <row r="1" spans="1:7" ht="15.75">
      <c r="A1" s="60" t="s">
        <v>105</v>
      </c>
      <c r="B1" s="61"/>
      <c r="C1" s="61"/>
      <c r="D1" s="61"/>
      <c r="E1" s="61"/>
      <c r="F1" s="61"/>
      <c r="G1" s="61"/>
    </row>
    <row r="2" ht="14.25">
      <c r="D2" s="56"/>
    </row>
    <row r="3" spans="4:7" ht="15" thickBot="1">
      <c r="D3" s="13"/>
      <c r="E3" s="13"/>
      <c r="F3" s="13"/>
      <c r="G3" s="13"/>
    </row>
    <row r="4" spans="1:7" ht="14.25">
      <c r="A4" s="14" t="s">
        <v>56</v>
      </c>
      <c r="B4" s="15" t="s">
        <v>0</v>
      </c>
      <c r="C4" s="16"/>
      <c r="D4" s="17" t="s">
        <v>1</v>
      </c>
      <c r="E4" s="16"/>
      <c r="F4" s="18" t="s">
        <v>34</v>
      </c>
      <c r="G4" s="64"/>
    </row>
    <row r="5" spans="1:7" ht="14.25">
      <c r="A5" s="19" t="s">
        <v>62</v>
      </c>
      <c r="B5" s="20" t="s">
        <v>36</v>
      </c>
      <c r="C5" s="21" t="s">
        <v>37</v>
      </c>
      <c r="D5" s="20" t="s">
        <v>36</v>
      </c>
      <c r="E5" s="21" t="s">
        <v>37</v>
      </c>
      <c r="F5" s="21" t="s">
        <v>35</v>
      </c>
      <c r="G5" s="65" t="s">
        <v>2</v>
      </c>
    </row>
    <row r="6" spans="1:7" ht="14.25">
      <c r="A6" s="22"/>
      <c r="B6" s="23"/>
      <c r="C6" s="23"/>
      <c r="D6" s="23"/>
      <c r="E6" s="23"/>
      <c r="F6" s="23"/>
      <c r="G6" s="66"/>
    </row>
    <row r="7" spans="1:7" ht="14.25">
      <c r="A7" s="24" t="s">
        <v>3</v>
      </c>
      <c r="B7" s="25">
        <f aca="true" t="shared" si="0" ref="B7:G7">SUM(B8:B10)</f>
        <v>17135500</v>
      </c>
      <c r="C7" s="25">
        <f t="shared" si="0"/>
        <v>1299329</v>
      </c>
      <c r="D7" s="25">
        <f t="shared" si="0"/>
        <v>3950720</v>
      </c>
      <c r="E7" s="25">
        <f t="shared" si="0"/>
        <v>248608</v>
      </c>
      <c r="F7" s="25">
        <f t="shared" si="0"/>
        <v>5249</v>
      </c>
      <c r="G7" s="67">
        <f t="shared" si="0"/>
        <v>22639406</v>
      </c>
    </row>
    <row r="8" spans="1:7" ht="14.25">
      <c r="A8" s="22" t="s">
        <v>106</v>
      </c>
      <c r="B8" s="3">
        <f>+'[1]ontvangsten'!B8</f>
        <v>17135500</v>
      </c>
      <c r="C8" s="3">
        <f>+'[1]ontvangsten'!C8</f>
        <v>1192625</v>
      </c>
      <c r="D8" s="3">
        <f>+'[1]ontvangsten'!D8</f>
        <v>3950720</v>
      </c>
      <c r="E8" s="3">
        <f>+'[1]ontvangsten'!E8</f>
        <v>248608</v>
      </c>
      <c r="F8" s="3">
        <f>+'[1]ontvangsten'!F8</f>
        <v>5249</v>
      </c>
      <c r="G8" s="58">
        <f>SUM(B8:F8)</f>
        <v>22532702</v>
      </c>
    </row>
    <row r="9" spans="1:7" ht="14.25">
      <c r="A9" s="22" t="s">
        <v>4</v>
      </c>
      <c r="B9" s="26" t="s">
        <v>33</v>
      </c>
      <c r="C9" s="3">
        <f>+'[1]ontvangsten'!C9</f>
        <v>106704</v>
      </c>
      <c r="D9" s="26" t="s">
        <v>33</v>
      </c>
      <c r="E9" s="26" t="s">
        <v>33</v>
      </c>
      <c r="F9" s="26" t="s">
        <v>33</v>
      </c>
      <c r="G9" s="58">
        <f>SUM(B9:F9)</f>
        <v>106704</v>
      </c>
    </row>
    <row r="10" spans="1:7" ht="14.25">
      <c r="A10" s="22" t="s">
        <v>80</v>
      </c>
      <c r="B10" s="44" t="s">
        <v>73</v>
      </c>
      <c r="C10" s="44" t="s">
        <v>73</v>
      </c>
      <c r="D10" s="26" t="s">
        <v>33</v>
      </c>
      <c r="E10" s="26" t="s">
        <v>33</v>
      </c>
      <c r="F10" s="26" t="s">
        <v>33</v>
      </c>
      <c r="G10" s="68" t="s">
        <v>73</v>
      </c>
    </row>
    <row r="11" spans="1:7" ht="14.25">
      <c r="A11" s="22"/>
      <c r="B11" s="44"/>
      <c r="C11" s="44"/>
      <c r="D11" s="26"/>
      <c r="E11" s="26"/>
      <c r="F11" s="26"/>
      <c r="G11" s="68"/>
    </row>
    <row r="12" spans="1:7" ht="14.25">
      <c r="A12" s="24" t="s">
        <v>79</v>
      </c>
      <c r="B12" s="6">
        <f aca="true" t="shared" si="1" ref="B12:G12">SUM(B13:B15)</f>
        <v>2009981</v>
      </c>
      <c r="C12" s="6">
        <f t="shared" si="1"/>
        <v>180075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9">
        <f t="shared" si="1"/>
        <v>2190056</v>
      </c>
    </row>
    <row r="13" spans="1:7" ht="14.25">
      <c r="A13" s="22" t="s">
        <v>89</v>
      </c>
      <c r="B13" s="3">
        <f>+'[1]ontvangsten'!B13</f>
        <v>1272434</v>
      </c>
      <c r="C13" s="27">
        <f>+'[1]ontvangsten'!C13</f>
        <v>114407</v>
      </c>
      <c r="D13" s="26" t="s">
        <v>33</v>
      </c>
      <c r="E13" s="26" t="s">
        <v>33</v>
      </c>
      <c r="F13" s="26" t="s">
        <v>33</v>
      </c>
      <c r="G13" s="58">
        <f>SUM(B13:F13)</f>
        <v>1386841</v>
      </c>
    </row>
    <row r="14" spans="1:7" ht="14.25">
      <c r="A14" s="22" t="s">
        <v>90</v>
      </c>
      <c r="B14" s="3">
        <f>+'[1]ontvangsten'!B14</f>
        <v>616069</v>
      </c>
      <c r="C14" s="27">
        <f>+'[1]ontvangsten'!C14</f>
        <v>57146</v>
      </c>
      <c r="D14" s="26" t="s">
        <v>33</v>
      </c>
      <c r="E14" s="26" t="s">
        <v>33</v>
      </c>
      <c r="F14" s="26" t="s">
        <v>33</v>
      </c>
      <c r="G14" s="58">
        <f>SUM(B14:F14)</f>
        <v>673215</v>
      </c>
    </row>
    <row r="15" spans="1:7" ht="14.25">
      <c r="A15" s="22" t="s">
        <v>91</v>
      </c>
      <c r="B15" s="3">
        <f>+'[1]ontvangsten'!B15</f>
        <v>121478</v>
      </c>
      <c r="C15" s="27">
        <f>+'[1]ontvangsten'!C15</f>
        <v>8522</v>
      </c>
      <c r="D15" s="26"/>
      <c r="E15" s="26"/>
      <c r="F15" s="26"/>
      <c r="G15" s="58">
        <f>SUM(B15:F15)</f>
        <v>130000</v>
      </c>
    </row>
    <row r="16" spans="1:7" ht="14.25">
      <c r="A16" s="22"/>
      <c r="B16" s="7"/>
      <c r="C16" s="27"/>
      <c r="D16" s="27"/>
      <c r="E16" s="27"/>
      <c r="F16" s="27"/>
      <c r="G16" s="58"/>
    </row>
    <row r="17" spans="1:7" ht="14.25">
      <c r="A17" s="24" t="s">
        <v>5</v>
      </c>
      <c r="B17" s="28">
        <f aca="true" t="shared" si="2" ref="B17:G17">SUM(B18:B19)</f>
        <v>710605</v>
      </c>
      <c r="C17" s="28">
        <f t="shared" si="2"/>
        <v>8596</v>
      </c>
      <c r="D17" s="28">
        <f t="shared" si="2"/>
        <v>650</v>
      </c>
      <c r="E17" s="28">
        <f t="shared" si="2"/>
        <v>0</v>
      </c>
      <c r="F17" s="28">
        <f t="shared" si="2"/>
        <v>0</v>
      </c>
      <c r="G17" s="70">
        <f t="shared" si="2"/>
        <v>719851</v>
      </c>
    </row>
    <row r="18" spans="1:7" ht="14.25">
      <c r="A18" s="29" t="s">
        <v>6</v>
      </c>
      <c r="B18" s="27">
        <f>+'[1]ontvangsten'!B18</f>
        <v>13152</v>
      </c>
      <c r="C18" s="27">
        <f>+'[1]ontvangsten'!C18</f>
        <v>1551</v>
      </c>
      <c r="D18" s="27">
        <f>+'[1]ontvangsten'!D18</f>
        <v>650</v>
      </c>
      <c r="E18" s="26" t="s">
        <v>33</v>
      </c>
      <c r="F18" s="26" t="s">
        <v>33</v>
      </c>
      <c r="G18" s="58">
        <f>SUM(B18:F18)</f>
        <v>15353</v>
      </c>
    </row>
    <row r="19" spans="1:7" ht="14.25">
      <c r="A19" s="29" t="s">
        <v>7</v>
      </c>
      <c r="B19" s="27">
        <f>+'[1]ontvangsten'!B19</f>
        <v>697453</v>
      </c>
      <c r="C19" s="27">
        <f>+'[1]ontvangsten'!C19</f>
        <v>7045</v>
      </c>
      <c r="D19" s="44" t="str">
        <f>+'[1]ontvangsten'!D19</f>
        <v>-</v>
      </c>
      <c r="E19" s="26" t="s">
        <v>33</v>
      </c>
      <c r="F19" s="26" t="s">
        <v>33</v>
      </c>
      <c r="G19" s="58">
        <f>SUM(B19:F19)</f>
        <v>704498</v>
      </c>
    </row>
    <row r="20" spans="1:7" ht="14.25">
      <c r="A20" s="29"/>
      <c r="B20" s="30"/>
      <c r="C20" s="27"/>
      <c r="D20" s="27"/>
      <c r="E20" s="27"/>
      <c r="F20" s="27"/>
      <c r="G20" s="58"/>
    </row>
    <row r="21" spans="1:7" ht="14.25">
      <c r="A21" s="24" t="s">
        <v>8</v>
      </c>
      <c r="B21" s="28">
        <f aca="true" t="shared" si="3" ref="B21:G21">SUM(B22:B30)</f>
        <v>921802</v>
      </c>
      <c r="C21" s="28">
        <f t="shared" si="3"/>
        <v>97107</v>
      </c>
      <c r="D21" s="28">
        <f>SUM(D22:D30)</f>
        <v>115483</v>
      </c>
      <c r="E21" s="28">
        <f>SUM(E22:E30)</f>
        <v>15900</v>
      </c>
      <c r="F21" s="28">
        <f>SUM(F22:F30)</f>
        <v>0</v>
      </c>
      <c r="G21" s="70">
        <f t="shared" si="3"/>
        <v>1150292</v>
      </c>
    </row>
    <row r="22" spans="1:7" ht="14.25">
      <c r="A22" s="22" t="s">
        <v>9</v>
      </c>
      <c r="B22" s="27">
        <f>+'[1]ontvangsten'!B22</f>
        <v>439301</v>
      </c>
      <c r="C22" s="27">
        <f>+'[1]ontvangsten'!C22</f>
        <v>47028</v>
      </c>
      <c r="D22" s="26" t="s">
        <v>33</v>
      </c>
      <c r="E22" s="26" t="s">
        <v>33</v>
      </c>
      <c r="F22" s="26" t="s">
        <v>33</v>
      </c>
      <c r="G22" s="58">
        <f aca="true" t="shared" si="4" ref="G22:G27">SUM(B22:F22)</f>
        <v>486329</v>
      </c>
    </row>
    <row r="23" spans="1:7" ht="14.25">
      <c r="A23" s="22" t="s">
        <v>10</v>
      </c>
      <c r="B23" s="27">
        <f>+'[1]ontvangsten'!B23</f>
        <v>146400</v>
      </c>
      <c r="C23" s="27">
        <f>+'[1]ontvangsten'!C23</f>
        <v>15672</v>
      </c>
      <c r="D23" s="27">
        <f>+'[1]ontvangsten'!D23</f>
        <v>115483</v>
      </c>
      <c r="E23" s="27">
        <f>+'[1]ontvangsten'!E23</f>
        <v>15900</v>
      </c>
      <c r="F23" s="26" t="s">
        <v>33</v>
      </c>
      <c r="G23" s="58">
        <f t="shared" si="4"/>
        <v>293455</v>
      </c>
    </row>
    <row r="24" spans="1:7" ht="14.25">
      <c r="A24" s="22" t="s">
        <v>57</v>
      </c>
      <c r="B24" s="27">
        <f>+'[1]ontvangsten'!B24</f>
        <v>63843</v>
      </c>
      <c r="C24" s="27">
        <f>+'[1]ontvangsten'!C24</f>
        <v>6835</v>
      </c>
      <c r="D24" s="26" t="s">
        <v>33</v>
      </c>
      <c r="E24" s="26" t="s">
        <v>33</v>
      </c>
      <c r="F24" s="26" t="s">
        <v>33</v>
      </c>
      <c r="G24" s="58">
        <f t="shared" si="4"/>
        <v>70678</v>
      </c>
    </row>
    <row r="25" spans="1:7" ht="14.25" hidden="1">
      <c r="A25" s="22" t="s">
        <v>82</v>
      </c>
      <c r="B25" s="27">
        <f>+'[1]ontvangsten'!B25</f>
        <v>0</v>
      </c>
      <c r="C25" s="27">
        <f>+'[1]ontvangsten'!C25</f>
        <v>0</v>
      </c>
      <c r="D25" s="26" t="s">
        <v>33</v>
      </c>
      <c r="E25" s="26" t="s">
        <v>33</v>
      </c>
      <c r="F25" s="26" t="s">
        <v>33</v>
      </c>
      <c r="G25" s="58">
        <f t="shared" si="4"/>
        <v>0</v>
      </c>
    </row>
    <row r="26" spans="1:7" ht="14.25">
      <c r="A26" s="22" t="s">
        <v>11</v>
      </c>
      <c r="B26" s="27">
        <f>+'[1]ontvangsten'!B26</f>
        <v>2921</v>
      </c>
      <c r="C26" s="27">
        <f>+'[1]ontvangsten'!C26</f>
        <v>313</v>
      </c>
      <c r="D26" s="26" t="s">
        <v>33</v>
      </c>
      <c r="E26" s="26" t="s">
        <v>33</v>
      </c>
      <c r="F26" s="26" t="s">
        <v>33</v>
      </c>
      <c r="G26" s="58">
        <f t="shared" si="4"/>
        <v>3234</v>
      </c>
    </row>
    <row r="27" spans="1:7" ht="14.25">
      <c r="A27" s="22" t="s">
        <v>12</v>
      </c>
      <c r="B27" s="7">
        <f>+'[1]ontvangsten'!B27</f>
        <v>244903</v>
      </c>
      <c r="C27" s="7">
        <f>+'[1]ontvangsten'!C27</f>
        <v>26217</v>
      </c>
      <c r="D27" s="26" t="s">
        <v>33</v>
      </c>
      <c r="E27" s="26" t="s">
        <v>33</v>
      </c>
      <c r="F27" s="26" t="s">
        <v>33</v>
      </c>
      <c r="G27" s="58">
        <f t="shared" si="4"/>
        <v>271120</v>
      </c>
    </row>
    <row r="28" spans="1:7" ht="14.25">
      <c r="A28" s="22" t="s">
        <v>95</v>
      </c>
      <c r="B28" s="7">
        <f>+'[1]ontvangsten'!B28</f>
        <v>24434</v>
      </c>
      <c r="C28" s="7">
        <f>+'[1]ontvangsten'!C28</f>
        <v>1042</v>
      </c>
      <c r="D28" s="26" t="s">
        <v>33</v>
      </c>
      <c r="E28" s="26" t="s">
        <v>33</v>
      </c>
      <c r="F28" s="26" t="s">
        <v>33</v>
      </c>
      <c r="G28" s="58">
        <f>SUM(B28:F28)</f>
        <v>25476</v>
      </c>
    </row>
    <row r="29" spans="1:7" ht="14.25">
      <c r="A29" s="22" t="s">
        <v>96</v>
      </c>
      <c r="B29" s="7" t="str">
        <f>+'[1]ontvangsten'!B29</f>
        <v>PM</v>
      </c>
      <c r="C29" s="7" t="str">
        <f>+'[1]ontvangsten'!C29</f>
        <v>PM</v>
      </c>
      <c r="D29" s="26" t="s">
        <v>33</v>
      </c>
      <c r="E29" s="26" t="s">
        <v>33</v>
      </c>
      <c r="F29" s="26" t="s">
        <v>33</v>
      </c>
      <c r="G29" s="58">
        <f>SUM(B29:F29)</f>
        <v>0</v>
      </c>
    </row>
    <row r="30" spans="1:7" ht="14.25">
      <c r="A30" s="22" t="s">
        <v>83</v>
      </c>
      <c r="B30" s="7" t="str">
        <f>+'[1]ontvangsten'!B30</f>
        <v>PM</v>
      </c>
      <c r="C30" s="7" t="str">
        <f>+'[1]ontvangsten'!C30</f>
        <v>PM</v>
      </c>
      <c r="D30" s="26" t="s">
        <v>33</v>
      </c>
      <c r="E30" s="26" t="s">
        <v>33</v>
      </c>
      <c r="F30" s="26" t="s">
        <v>33</v>
      </c>
      <c r="G30" s="58">
        <f>SUM(B30:F30)</f>
        <v>0</v>
      </c>
    </row>
    <row r="31" spans="1:7" ht="14.25">
      <c r="A31" s="22"/>
      <c r="B31" s="27"/>
      <c r="C31" s="27"/>
      <c r="D31" s="27"/>
      <c r="E31" s="27"/>
      <c r="F31" s="27"/>
      <c r="G31" s="58"/>
    </row>
    <row r="32" spans="1:7" ht="14.25">
      <c r="A32" s="24" t="s">
        <v>13</v>
      </c>
      <c r="B32" s="28">
        <f aca="true" t="shared" si="5" ref="B32:G32">SUM(B33:B36)</f>
        <v>111632</v>
      </c>
      <c r="C32" s="28">
        <f t="shared" si="5"/>
        <v>527</v>
      </c>
      <c r="D32" s="28">
        <f t="shared" si="5"/>
        <v>0</v>
      </c>
      <c r="E32" s="28">
        <f t="shared" si="5"/>
        <v>0</v>
      </c>
      <c r="F32" s="28">
        <f t="shared" si="5"/>
        <v>409</v>
      </c>
      <c r="G32" s="70">
        <f t="shared" si="5"/>
        <v>112568</v>
      </c>
    </row>
    <row r="33" spans="1:7" ht="14.25">
      <c r="A33" s="22" t="s">
        <v>41</v>
      </c>
      <c r="B33" s="27">
        <f>+'[1]ontvangsten'!B33</f>
        <v>106704</v>
      </c>
      <c r="C33" s="26" t="s">
        <v>33</v>
      </c>
      <c r="D33" s="26" t="s">
        <v>33</v>
      </c>
      <c r="E33" s="26" t="s">
        <v>33</v>
      </c>
      <c r="F33" s="26" t="s">
        <v>33</v>
      </c>
      <c r="G33" s="58">
        <f>SUM(B33:F33)</f>
        <v>106704</v>
      </c>
    </row>
    <row r="34" spans="1:7" ht="14.25">
      <c r="A34" s="22" t="s">
        <v>38</v>
      </c>
      <c r="B34" s="26" t="s">
        <v>33</v>
      </c>
      <c r="C34" s="26" t="s">
        <v>33</v>
      </c>
      <c r="D34" s="26" t="s">
        <v>33</v>
      </c>
      <c r="E34" s="26" t="s">
        <v>33</v>
      </c>
      <c r="F34" s="27">
        <f>+'[1]ontvangsten'!F34</f>
        <v>409</v>
      </c>
      <c r="G34" s="58">
        <f>SUM(B34:F34)</f>
        <v>409</v>
      </c>
    </row>
    <row r="35" spans="1:7" ht="14.25">
      <c r="A35" s="41" t="s">
        <v>100</v>
      </c>
      <c r="B35" s="27">
        <f>+'[1]ontvangsten'!B35</f>
        <v>4928</v>
      </c>
      <c r="C35" s="27">
        <f>+'[1]ontvangsten'!C35</f>
        <v>527</v>
      </c>
      <c r="D35" s="26" t="s">
        <v>33</v>
      </c>
      <c r="E35" s="26" t="s">
        <v>33</v>
      </c>
      <c r="F35" s="26" t="s">
        <v>33</v>
      </c>
      <c r="G35" s="58">
        <f>SUM(B35:F35)</f>
        <v>5455</v>
      </c>
    </row>
    <row r="36" spans="1:7" ht="14.25">
      <c r="A36" s="41" t="s">
        <v>72</v>
      </c>
      <c r="B36" s="44" t="str">
        <f>+'[1]ontvangsten'!B36</f>
        <v>PM</v>
      </c>
      <c r="C36" s="44" t="str">
        <f>+'[1]ontvangsten'!C36</f>
        <v>PM</v>
      </c>
      <c r="D36" s="26" t="s">
        <v>33</v>
      </c>
      <c r="E36" s="26" t="s">
        <v>33</v>
      </c>
      <c r="F36" s="26" t="s">
        <v>33</v>
      </c>
      <c r="G36" s="68" t="s">
        <v>40</v>
      </c>
    </row>
    <row r="37" spans="1:7" ht="14.25">
      <c r="A37" s="22"/>
      <c r="B37" s="27"/>
      <c r="C37" s="27"/>
      <c r="D37" s="27"/>
      <c r="E37" s="27"/>
      <c r="F37" s="27"/>
      <c r="G37" s="58"/>
    </row>
    <row r="38" spans="1:7" ht="14.25">
      <c r="A38" s="24" t="s">
        <v>14</v>
      </c>
      <c r="B38" s="28">
        <f aca="true" t="shared" si="6" ref="B38:G38">SUM(B39:B42)</f>
        <v>2929</v>
      </c>
      <c r="C38" s="28">
        <f t="shared" si="6"/>
        <v>251</v>
      </c>
      <c r="D38" s="28">
        <f t="shared" si="6"/>
        <v>200</v>
      </c>
      <c r="E38" s="28">
        <f t="shared" si="6"/>
        <v>10</v>
      </c>
      <c r="F38" s="28">
        <f t="shared" si="6"/>
        <v>0</v>
      </c>
      <c r="G38" s="70">
        <f t="shared" si="6"/>
        <v>3390</v>
      </c>
    </row>
    <row r="39" spans="1:7" ht="14.25">
      <c r="A39" s="22" t="s">
        <v>15</v>
      </c>
      <c r="B39" s="27">
        <f>+'[1]ontvangsten'!B39</f>
        <v>1794</v>
      </c>
      <c r="C39" s="27">
        <f>+'[1]ontvangsten'!C39</f>
        <v>120</v>
      </c>
      <c r="D39" s="27">
        <f>+'[1]ontvangsten'!D39</f>
        <v>200</v>
      </c>
      <c r="E39" s="27">
        <f>+'[1]ontvangsten'!E39</f>
        <v>10</v>
      </c>
      <c r="F39" s="26" t="s">
        <v>33</v>
      </c>
      <c r="G39" s="58">
        <f>SUM(B39:F39)</f>
        <v>2124</v>
      </c>
    </row>
    <row r="40" spans="1:7" ht="14.25">
      <c r="A40" s="22" t="s">
        <v>69</v>
      </c>
      <c r="B40" s="27">
        <f>+'[1]ontvangsten'!B40</f>
        <v>1129</v>
      </c>
      <c r="C40" s="27">
        <f>+'[1]ontvangsten'!C40</f>
        <v>131</v>
      </c>
      <c r="D40" s="26" t="s">
        <v>33</v>
      </c>
      <c r="E40" s="26" t="s">
        <v>33</v>
      </c>
      <c r="F40" s="26" t="s">
        <v>33</v>
      </c>
      <c r="G40" s="58">
        <f>SUM(B40:F40)</f>
        <v>1260</v>
      </c>
    </row>
    <row r="41" spans="1:7" ht="14.25">
      <c r="A41" s="22" t="s">
        <v>70</v>
      </c>
      <c r="B41" s="27">
        <f>+'[1]ontvangsten'!B41</f>
        <v>6</v>
      </c>
      <c r="C41" s="26" t="s">
        <v>33</v>
      </c>
      <c r="D41" s="26" t="s">
        <v>33</v>
      </c>
      <c r="E41" s="26" t="s">
        <v>33</v>
      </c>
      <c r="F41" s="26" t="s">
        <v>33</v>
      </c>
      <c r="G41" s="58">
        <f>SUM(B41:F41)</f>
        <v>6</v>
      </c>
    </row>
    <row r="42" spans="1:7" ht="14.25" hidden="1">
      <c r="A42" s="22" t="s">
        <v>64</v>
      </c>
      <c r="B42" s="26" t="s">
        <v>33</v>
      </c>
      <c r="C42" s="26" t="s">
        <v>33</v>
      </c>
      <c r="D42" s="26" t="s">
        <v>33</v>
      </c>
      <c r="E42" s="26" t="s">
        <v>33</v>
      </c>
      <c r="F42" s="26" t="s">
        <v>33</v>
      </c>
      <c r="G42" s="58">
        <f>SUM(B42:F42)</f>
        <v>0</v>
      </c>
    </row>
    <row r="43" spans="1:7" ht="14.25">
      <c r="A43" s="22"/>
      <c r="B43" s="27"/>
      <c r="C43" s="27"/>
      <c r="D43" s="27"/>
      <c r="E43" s="27"/>
      <c r="F43" s="27"/>
      <c r="G43" s="58"/>
    </row>
    <row r="44" spans="1:7" ht="14.25">
      <c r="A44" s="24" t="s">
        <v>16</v>
      </c>
      <c r="B44" s="28">
        <f aca="true" t="shared" si="7" ref="B44:G44">SUM(B45:B52)</f>
        <v>273707</v>
      </c>
      <c r="C44" s="28">
        <f t="shared" si="7"/>
        <v>3154</v>
      </c>
      <c r="D44" s="28">
        <f t="shared" si="7"/>
        <v>3850</v>
      </c>
      <c r="E44" s="28">
        <f t="shared" si="7"/>
        <v>80</v>
      </c>
      <c r="F44" s="28">
        <f t="shared" si="7"/>
        <v>49</v>
      </c>
      <c r="G44" s="70">
        <f t="shared" si="7"/>
        <v>280840</v>
      </c>
    </row>
    <row r="45" spans="1:7" ht="14.25">
      <c r="A45" s="57" t="s">
        <v>74</v>
      </c>
      <c r="B45" s="27">
        <f>+'[1]ontvangsten'!B45</f>
        <v>2446</v>
      </c>
      <c r="C45" s="27">
        <f>+'[1]ontvangsten'!C45</f>
        <v>187</v>
      </c>
      <c r="D45" s="44" t="s">
        <v>33</v>
      </c>
      <c r="E45" s="44" t="s">
        <v>33</v>
      </c>
      <c r="F45" s="44" t="s">
        <v>33</v>
      </c>
      <c r="G45" s="58">
        <f aca="true" t="shared" si="8" ref="G45:G52">SUM(B45:F45)</f>
        <v>2633</v>
      </c>
    </row>
    <row r="46" spans="1:7" ht="14.25">
      <c r="A46" s="22" t="s">
        <v>17</v>
      </c>
      <c r="B46" s="27">
        <f>+'[1]ontvangsten'!B46</f>
        <v>263972</v>
      </c>
      <c r="C46" s="27">
        <f>+'[1]ontvangsten'!C46</f>
        <v>2763</v>
      </c>
      <c r="D46" s="27">
        <f>+'[1]ontvangsten'!D46</f>
        <v>1300</v>
      </c>
      <c r="E46" s="27">
        <f>+'[1]ontvangsten'!E46</f>
        <v>30</v>
      </c>
      <c r="F46" s="26" t="s">
        <v>33</v>
      </c>
      <c r="G46" s="58">
        <f t="shared" si="8"/>
        <v>268065</v>
      </c>
    </row>
    <row r="47" spans="1:7" ht="14.25">
      <c r="A47" s="22" t="s">
        <v>18</v>
      </c>
      <c r="B47" s="26" t="s">
        <v>33</v>
      </c>
      <c r="C47" s="26" t="s">
        <v>33</v>
      </c>
      <c r="D47" s="27">
        <f>+'[1]ontvangsten'!D47</f>
        <v>50</v>
      </c>
      <c r="E47" s="26" t="s">
        <v>33</v>
      </c>
      <c r="F47" s="26" t="s">
        <v>33</v>
      </c>
      <c r="G47" s="58">
        <f t="shared" si="8"/>
        <v>50</v>
      </c>
    </row>
    <row r="48" spans="1:7" ht="14.25">
      <c r="A48" s="22" t="s">
        <v>19</v>
      </c>
      <c r="B48" s="27">
        <f>+'[1]ontvangsten'!B48</f>
        <v>3463</v>
      </c>
      <c r="C48" s="27">
        <f>+'[1]ontvangsten'!C48</f>
        <v>196</v>
      </c>
      <c r="D48" s="27">
        <f>+'[1]ontvangsten'!D48</f>
        <v>2500</v>
      </c>
      <c r="E48" s="27">
        <f>+'[1]ontvangsten'!E48</f>
        <v>50</v>
      </c>
      <c r="F48" s="26" t="s">
        <v>33</v>
      </c>
      <c r="G48" s="58">
        <f t="shared" si="8"/>
        <v>6209</v>
      </c>
    </row>
    <row r="49" spans="1:7" ht="14.25">
      <c r="A49" s="22" t="s">
        <v>81</v>
      </c>
      <c r="B49" s="27">
        <f>+'[1]ontvangsten'!B49</f>
        <v>3462</v>
      </c>
      <c r="C49" s="26" t="s">
        <v>33</v>
      </c>
      <c r="D49" s="26" t="s">
        <v>33</v>
      </c>
      <c r="E49" s="26" t="s">
        <v>33</v>
      </c>
      <c r="F49" s="26" t="s">
        <v>33</v>
      </c>
      <c r="G49" s="58">
        <f t="shared" si="8"/>
        <v>3462</v>
      </c>
    </row>
    <row r="50" spans="1:7" ht="14.25">
      <c r="A50" s="22" t="s">
        <v>78</v>
      </c>
      <c r="B50" s="27">
        <f>+'[1]ontvangsten'!B50</f>
        <v>364</v>
      </c>
      <c r="C50" s="27">
        <f>+'[1]ontvangsten'!C50</f>
        <v>8</v>
      </c>
      <c r="D50" s="26" t="s">
        <v>33</v>
      </c>
      <c r="E50" s="26" t="s">
        <v>33</v>
      </c>
      <c r="F50" s="26" t="s">
        <v>33</v>
      </c>
      <c r="G50" s="58">
        <f t="shared" si="8"/>
        <v>372</v>
      </c>
    </row>
    <row r="51" spans="1:7" ht="14.25" hidden="1">
      <c r="A51" s="22" t="s">
        <v>20</v>
      </c>
      <c r="B51" s="26" t="s">
        <v>33</v>
      </c>
      <c r="C51" s="26" t="s">
        <v>33</v>
      </c>
      <c r="D51" s="26" t="s">
        <v>33</v>
      </c>
      <c r="E51" s="26" t="s">
        <v>33</v>
      </c>
      <c r="F51" s="26" t="s">
        <v>33</v>
      </c>
      <c r="G51" s="58">
        <f t="shared" si="8"/>
        <v>0</v>
      </c>
    </row>
    <row r="52" spans="1:7" ht="14.25">
      <c r="A52" s="22" t="s">
        <v>39</v>
      </c>
      <c r="B52" s="26" t="s">
        <v>33</v>
      </c>
      <c r="C52" s="26" t="s">
        <v>33</v>
      </c>
      <c r="D52" s="26" t="s">
        <v>33</v>
      </c>
      <c r="E52" s="26" t="s">
        <v>33</v>
      </c>
      <c r="F52" s="27">
        <f>+'[1]ontvangsten'!F52</f>
        <v>49</v>
      </c>
      <c r="G52" s="58">
        <f t="shared" si="8"/>
        <v>49</v>
      </c>
    </row>
    <row r="53" spans="1:7" ht="15" thickBot="1">
      <c r="A53" s="31" t="s">
        <v>52</v>
      </c>
      <c r="B53" s="32">
        <f aca="true" t="shared" si="9" ref="B53:G53">B7+B12+B17+B21+B32+B38+B44</f>
        <v>21166156</v>
      </c>
      <c r="C53" s="32">
        <f t="shared" si="9"/>
        <v>1589039</v>
      </c>
      <c r="D53" s="32">
        <f t="shared" si="9"/>
        <v>4070903</v>
      </c>
      <c r="E53" s="32">
        <f t="shared" si="9"/>
        <v>264598</v>
      </c>
      <c r="F53" s="32">
        <f t="shared" si="9"/>
        <v>5707</v>
      </c>
      <c r="G53" s="71">
        <f t="shared" si="9"/>
        <v>27096403</v>
      </c>
    </row>
    <row r="54" spans="1:7" ht="14.25">
      <c r="A54" s="33"/>
      <c r="B54" s="13"/>
      <c r="C54" s="13"/>
      <c r="D54" s="13"/>
      <c r="E54" s="13"/>
      <c r="F54" s="13"/>
      <c r="G54" s="13"/>
    </row>
    <row r="55" spans="1:7" ht="14.25">
      <c r="A55" s="33"/>
      <c r="B55" s="13"/>
      <c r="C55" s="13"/>
      <c r="D55" s="13"/>
      <c r="E55" s="13"/>
      <c r="F55" s="13"/>
      <c r="G55" s="13"/>
    </row>
    <row r="56" spans="1:7" ht="15">
      <c r="A56" s="34"/>
      <c r="B56" s="13"/>
      <c r="C56" s="13"/>
      <c r="D56" s="13"/>
      <c r="E56" s="13"/>
      <c r="F56" s="13"/>
      <c r="G56" s="13"/>
    </row>
    <row r="57" spans="2:7" ht="14.25">
      <c r="B57" s="13"/>
      <c r="C57" s="13"/>
      <c r="D57" s="13"/>
      <c r="E57" s="13"/>
      <c r="F57" s="13"/>
      <c r="G57" s="13"/>
    </row>
    <row r="58" spans="2:7" ht="14.25">
      <c r="B58" s="35"/>
      <c r="C58" s="13"/>
      <c r="D58" s="13"/>
      <c r="E58" s="13"/>
      <c r="F58" s="13"/>
      <c r="G58" s="13"/>
    </row>
    <row r="59" spans="2:7" ht="14.25">
      <c r="B59" s="13"/>
      <c r="C59" s="13"/>
      <c r="D59" s="13"/>
      <c r="E59" s="13"/>
      <c r="F59" s="13"/>
      <c r="G59" s="13"/>
    </row>
    <row r="60" spans="1:7" ht="14.25">
      <c r="A60" s="36"/>
      <c r="B60" s="37"/>
      <c r="C60" s="35"/>
      <c r="D60" s="13"/>
      <c r="E60" s="13"/>
      <c r="F60" s="13"/>
      <c r="G60" s="13"/>
    </row>
  </sheetData>
  <mergeCells count="1">
    <mergeCell ref="A1:G1"/>
  </mergeCells>
  <printOptions horizontalCentered="1"/>
  <pageMargins left="0.1968503937007874" right="0.1968503937007874" top="0.984251968503937" bottom="0.3937007874015748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100"/>
  <sheetViews>
    <sheetView showGridLines="0" zoomScaleSheetLayoutView="75" workbookViewId="0" topLeftCell="B1">
      <selection activeCell="K11" sqref="K11"/>
    </sheetView>
  </sheetViews>
  <sheetFormatPr defaultColWidth="9.77734375" defaultRowHeight="15.75"/>
  <cols>
    <col min="1" max="1" width="42.77734375" style="12" bestFit="1" customWidth="1"/>
    <col min="2" max="2" width="11.3359375" style="12" customWidth="1"/>
    <col min="3" max="3" width="9.99609375" style="12" customWidth="1"/>
    <col min="4" max="4" width="11.21484375" style="1" customWidth="1"/>
    <col min="5" max="5" width="9.99609375" style="12" customWidth="1"/>
    <col min="6" max="6" width="8.6640625" style="38" customWidth="1"/>
    <col min="7" max="7" width="11.21484375" style="12" bestFit="1" customWidth="1"/>
    <col min="8" max="16384" width="9.77734375" style="12" customWidth="1"/>
  </cols>
  <sheetData>
    <row r="1" spans="1:7" ht="16.5" customHeight="1">
      <c r="A1" s="60" t="s">
        <v>105</v>
      </c>
      <c r="B1" s="60"/>
      <c r="C1" s="60"/>
      <c r="D1" s="60"/>
      <c r="E1" s="60"/>
      <c r="F1" s="60"/>
      <c r="G1" s="60"/>
    </row>
    <row r="2" spans="2:7" ht="14.25">
      <c r="B2" s="13"/>
      <c r="C2" s="13"/>
      <c r="G2" s="13"/>
    </row>
    <row r="3" spans="2:7" ht="15" thickBot="1">
      <c r="B3" s="13"/>
      <c r="C3" s="13"/>
      <c r="G3" s="13"/>
    </row>
    <row r="4" spans="1:7" ht="15.75" customHeight="1">
      <c r="A4" s="39" t="s">
        <v>54</v>
      </c>
      <c r="B4" s="62" t="s">
        <v>0</v>
      </c>
      <c r="C4" s="63"/>
      <c r="D4" s="62" t="s">
        <v>1</v>
      </c>
      <c r="E4" s="63"/>
      <c r="F4" s="55" t="s">
        <v>53</v>
      </c>
      <c r="G4" s="72"/>
    </row>
    <row r="5" spans="1:7" ht="14.25">
      <c r="A5" s="40" t="s">
        <v>62</v>
      </c>
      <c r="B5" s="20" t="s">
        <v>36</v>
      </c>
      <c r="C5" s="21" t="s">
        <v>37</v>
      </c>
      <c r="D5" s="2" t="s">
        <v>36</v>
      </c>
      <c r="E5" s="21" t="s">
        <v>37</v>
      </c>
      <c r="F5" s="21" t="s">
        <v>35</v>
      </c>
      <c r="G5" s="65" t="s">
        <v>2</v>
      </c>
    </row>
    <row r="6" spans="1:7" ht="14.25">
      <c r="A6" s="41"/>
      <c r="B6" s="23"/>
      <c r="C6" s="23"/>
      <c r="D6" s="11"/>
      <c r="E6" s="23"/>
      <c r="F6" s="42"/>
      <c r="G6" s="66"/>
    </row>
    <row r="7" spans="1:7" ht="14.25">
      <c r="A7" s="43" t="s">
        <v>21</v>
      </c>
      <c r="B7" s="5">
        <f aca="true" t="shared" si="0" ref="B7:G7">SUM(B8:B15)</f>
        <v>18322646</v>
      </c>
      <c r="C7" s="5">
        <f t="shared" si="0"/>
        <v>1296007</v>
      </c>
      <c r="D7" s="5">
        <f t="shared" si="0"/>
        <v>3889660</v>
      </c>
      <c r="E7" s="5">
        <f t="shared" si="0"/>
        <v>254201</v>
      </c>
      <c r="F7" s="5">
        <f t="shared" si="0"/>
        <v>4650</v>
      </c>
      <c r="G7" s="73">
        <f t="shared" si="0"/>
        <v>23767164</v>
      </c>
    </row>
    <row r="8" spans="1:12" ht="14.25">
      <c r="A8" s="41" t="s">
        <v>22</v>
      </c>
      <c r="B8" s="7">
        <f>+'[1]uitgaven'!B8</f>
        <v>18322646</v>
      </c>
      <c r="C8" s="7">
        <f>+'[1]uitgaven'!C8</f>
        <v>1296007</v>
      </c>
      <c r="D8" s="26" t="s">
        <v>33</v>
      </c>
      <c r="E8" s="26" t="s">
        <v>33</v>
      </c>
      <c r="F8" s="26" t="s">
        <v>33</v>
      </c>
      <c r="G8" s="58">
        <f>SUM(B8:F8)</f>
        <v>19618653</v>
      </c>
      <c r="H8" s="13"/>
      <c r="I8" s="13"/>
      <c r="J8" s="13"/>
      <c r="K8" s="13"/>
      <c r="L8" s="13"/>
    </row>
    <row r="9" spans="1:12" ht="14.25">
      <c r="A9" s="41" t="s">
        <v>23</v>
      </c>
      <c r="B9" s="44" t="s">
        <v>33</v>
      </c>
      <c r="C9" s="44" t="s">
        <v>33</v>
      </c>
      <c r="D9" s="7">
        <f>+'[1]uitgaven'!D9</f>
        <v>1011140</v>
      </c>
      <c r="E9" s="27">
        <f>+'[1]uitgaven'!E9</f>
        <v>51722</v>
      </c>
      <c r="F9" s="26" t="s">
        <v>33</v>
      </c>
      <c r="G9" s="58">
        <f aca="true" t="shared" si="1" ref="G9:G15">SUM(B9:F9)</f>
        <v>1062862</v>
      </c>
      <c r="H9" s="13"/>
      <c r="I9" s="13"/>
      <c r="J9" s="13"/>
      <c r="K9" s="13"/>
      <c r="L9" s="13"/>
    </row>
    <row r="10" spans="1:12" ht="14.25">
      <c r="A10" s="41" t="s">
        <v>63</v>
      </c>
      <c r="B10" s="44" t="s">
        <v>33</v>
      </c>
      <c r="C10" s="44" t="s">
        <v>33</v>
      </c>
      <c r="D10" s="7">
        <f>+'[1]uitgaven'!D10</f>
        <v>461523</v>
      </c>
      <c r="E10" s="27">
        <f>+'[1]uitgaven'!E10</f>
        <v>13408</v>
      </c>
      <c r="F10" s="26" t="s">
        <v>33</v>
      </c>
      <c r="G10" s="58">
        <f t="shared" si="1"/>
        <v>474931</v>
      </c>
      <c r="I10" s="13"/>
      <c r="J10" s="13"/>
      <c r="K10" s="13"/>
      <c r="L10" s="13"/>
    </row>
    <row r="11" spans="1:12" ht="14.25">
      <c r="A11" s="41" t="s">
        <v>24</v>
      </c>
      <c r="B11" s="44" t="s">
        <v>33</v>
      </c>
      <c r="C11" s="44" t="s">
        <v>33</v>
      </c>
      <c r="D11" s="7">
        <f>+'[1]uitgaven'!D11</f>
        <v>2410314</v>
      </c>
      <c r="E11" s="27">
        <f>+'[1]uitgaven'!E11</f>
        <v>189071</v>
      </c>
      <c r="F11" s="26" t="s">
        <v>33</v>
      </c>
      <c r="G11" s="58">
        <f t="shared" si="1"/>
        <v>2599385</v>
      </c>
      <c r="H11" s="13"/>
      <c r="I11" s="13"/>
      <c r="J11" s="13"/>
      <c r="K11" s="13"/>
      <c r="L11" s="13"/>
    </row>
    <row r="12" spans="1:12" ht="14.25">
      <c r="A12" s="41" t="s">
        <v>25</v>
      </c>
      <c r="B12" s="44" t="s">
        <v>33</v>
      </c>
      <c r="C12" s="44" t="s">
        <v>33</v>
      </c>
      <c r="D12" s="7">
        <f>+'[1]uitgaven'!D12</f>
        <v>6683</v>
      </c>
      <c r="E12" s="26" t="s">
        <v>33</v>
      </c>
      <c r="F12" s="26" t="s">
        <v>33</v>
      </c>
      <c r="G12" s="58">
        <f t="shared" si="1"/>
        <v>6683</v>
      </c>
      <c r="H12" s="13"/>
      <c r="I12" s="13"/>
      <c r="J12" s="13"/>
      <c r="K12" s="13"/>
      <c r="L12" s="13"/>
    </row>
    <row r="13" spans="1:12" ht="14.25">
      <c r="A13" s="41" t="s">
        <v>42</v>
      </c>
      <c r="B13" s="44" t="s">
        <v>33</v>
      </c>
      <c r="C13" s="44" t="s">
        <v>33</v>
      </c>
      <c r="D13" s="26" t="s">
        <v>33</v>
      </c>
      <c r="E13" s="26" t="s">
        <v>33</v>
      </c>
      <c r="F13" s="3">
        <f>+'[1]uitgaven'!F13</f>
        <v>266</v>
      </c>
      <c r="G13" s="58">
        <f t="shared" si="1"/>
        <v>266</v>
      </c>
      <c r="H13" s="13"/>
      <c r="I13" s="13"/>
      <c r="J13" s="13"/>
      <c r="K13" s="13"/>
      <c r="L13" s="13"/>
    </row>
    <row r="14" spans="1:12" ht="14.25">
      <c r="A14" s="41" t="s">
        <v>43</v>
      </c>
      <c r="B14" s="44" t="s">
        <v>33</v>
      </c>
      <c r="C14" s="44" t="s">
        <v>33</v>
      </c>
      <c r="D14" s="26" t="s">
        <v>33</v>
      </c>
      <c r="E14" s="26" t="s">
        <v>33</v>
      </c>
      <c r="F14" s="45">
        <f>+'[1]uitgaven'!F14</f>
        <v>4178</v>
      </c>
      <c r="G14" s="58">
        <f t="shared" si="1"/>
        <v>4178</v>
      </c>
      <c r="H14" s="13"/>
      <c r="I14" s="13"/>
      <c r="J14" s="13"/>
      <c r="K14" s="13"/>
      <c r="L14" s="13"/>
    </row>
    <row r="15" spans="1:12" ht="14.25">
      <c r="A15" s="41" t="s">
        <v>44</v>
      </c>
      <c r="B15" s="44" t="s">
        <v>33</v>
      </c>
      <c r="C15" s="44" t="s">
        <v>33</v>
      </c>
      <c r="D15" s="26" t="s">
        <v>33</v>
      </c>
      <c r="E15" s="26" t="s">
        <v>33</v>
      </c>
      <c r="F15" s="45">
        <f>+'[1]uitgaven'!F15</f>
        <v>206</v>
      </c>
      <c r="G15" s="58">
        <f t="shared" si="1"/>
        <v>206</v>
      </c>
      <c r="H15" s="13"/>
      <c r="I15" s="13"/>
      <c r="J15" s="13"/>
      <c r="K15" s="13"/>
      <c r="L15" s="13"/>
    </row>
    <row r="16" spans="1:12" ht="14.25">
      <c r="A16" s="41"/>
      <c r="B16" s="27"/>
      <c r="C16" s="27"/>
      <c r="D16" s="7"/>
      <c r="E16" s="27"/>
      <c r="F16" s="46"/>
      <c r="G16" s="58"/>
      <c r="H16" s="13"/>
      <c r="I16" s="13"/>
      <c r="J16" s="13"/>
      <c r="K16" s="13"/>
      <c r="L16" s="13"/>
    </row>
    <row r="17" spans="1:12" ht="14.25">
      <c r="A17" s="43" t="s">
        <v>26</v>
      </c>
      <c r="B17" s="5">
        <f aca="true" t="shared" si="2" ref="B17:G17">SUM(B18:B25)</f>
        <v>735622</v>
      </c>
      <c r="C17" s="5">
        <f t="shared" si="2"/>
        <v>50389</v>
      </c>
      <c r="D17" s="5">
        <f t="shared" si="2"/>
        <v>161633</v>
      </c>
      <c r="E17" s="5">
        <f t="shared" si="2"/>
        <v>9249</v>
      </c>
      <c r="F17" s="5">
        <f t="shared" si="2"/>
        <v>0</v>
      </c>
      <c r="G17" s="73">
        <f t="shared" si="2"/>
        <v>956893</v>
      </c>
      <c r="H17" s="13"/>
      <c r="I17" s="13"/>
      <c r="J17" s="13"/>
      <c r="K17" s="13"/>
      <c r="L17" s="13"/>
    </row>
    <row r="18" spans="1:12" ht="14.25">
      <c r="A18" s="41" t="s">
        <v>27</v>
      </c>
      <c r="B18" s="7">
        <f>+'[1]uitgaven'!B18</f>
        <v>693941</v>
      </c>
      <c r="C18" s="7">
        <f>+'[1]uitgaven'!C18</f>
        <v>48717</v>
      </c>
      <c r="D18" s="7">
        <f>+'[1]uitgaven'!D18</f>
        <v>144000</v>
      </c>
      <c r="E18" s="27">
        <f>+'[1]uitgaven'!E18</f>
        <v>8866</v>
      </c>
      <c r="F18" s="26" t="s">
        <v>33</v>
      </c>
      <c r="G18" s="58">
        <f>SUM(B18:F18)</f>
        <v>895524</v>
      </c>
      <c r="H18" s="13"/>
      <c r="I18" s="13"/>
      <c r="J18" s="13"/>
      <c r="K18" s="13"/>
      <c r="L18" s="13"/>
    </row>
    <row r="19" spans="1:12" ht="14.25">
      <c r="A19" s="41" t="s">
        <v>28</v>
      </c>
      <c r="B19" s="7">
        <f>+'[1]uitgaven'!B19</f>
        <v>15416</v>
      </c>
      <c r="C19" s="44" t="str">
        <f>+'[1]uitgaven'!C19</f>
        <v>-</v>
      </c>
      <c r="D19" s="44" t="str">
        <f>+'[1]uitgaven'!D19</f>
        <v>-</v>
      </c>
      <c r="E19" s="44" t="str">
        <f>+'[1]uitgaven'!E19</f>
        <v>-</v>
      </c>
      <c r="F19" s="26" t="s">
        <v>33</v>
      </c>
      <c r="G19" s="58">
        <f aca="true" t="shared" si="3" ref="G19:G25">SUM(B19:F19)</f>
        <v>15416</v>
      </c>
      <c r="H19" s="13"/>
      <c r="I19" s="13"/>
      <c r="J19" s="13"/>
      <c r="K19" s="13"/>
      <c r="L19" s="13"/>
    </row>
    <row r="20" spans="1:12" ht="14.25">
      <c r="A20" s="41" t="s">
        <v>29</v>
      </c>
      <c r="B20" s="7">
        <f>+'[1]uitgaven'!B20</f>
        <v>13384</v>
      </c>
      <c r="C20" s="7">
        <f>+'[1]uitgaven'!C20</f>
        <v>940</v>
      </c>
      <c r="D20" s="7">
        <f>+'[1]uitgaven'!D20</f>
        <v>3367</v>
      </c>
      <c r="E20" s="27">
        <f>+'[1]uitgaven'!E20</f>
        <v>171</v>
      </c>
      <c r="F20" s="26" t="s">
        <v>33</v>
      </c>
      <c r="G20" s="58">
        <f t="shared" si="3"/>
        <v>17862</v>
      </c>
      <c r="H20" s="13"/>
      <c r="I20" s="13"/>
      <c r="J20" s="13"/>
      <c r="K20" s="13"/>
      <c r="L20" s="13"/>
    </row>
    <row r="21" spans="1:12" ht="14.25">
      <c r="A21" s="41" t="s">
        <v>77</v>
      </c>
      <c r="B21" s="7"/>
      <c r="C21" s="7"/>
      <c r="D21" s="7"/>
      <c r="E21" s="27"/>
      <c r="F21" s="44"/>
      <c r="G21" s="58"/>
      <c r="H21" s="13"/>
      <c r="I21" s="13"/>
      <c r="J21" s="13"/>
      <c r="K21" s="13"/>
      <c r="L21" s="13"/>
    </row>
    <row r="22" spans="1:12" ht="14.25">
      <c r="A22" s="41" t="s">
        <v>86</v>
      </c>
      <c r="B22" s="7">
        <f>+'[1]uitgaven'!B22</f>
        <v>360</v>
      </c>
      <c r="C22" s="7">
        <f>+'[1]uitgaven'!C22</f>
        <v>24</v>
      </c>
      <c r="D22" s="7">
        <f>+'[1]uitgaven'!D22</f>
        <v>40</v>
      </c>
      <c r="E22" s="27">
        <f>+'[1]uitgaven'!E22</f>
        <v>2</v>
      </c>
      <c r="F22" s="26" t="s">
        <v>33</v>
      </c>
      <c r="G22" s="58">
        <f t="shared" si="3"/>
        <v>426</v>
      </c>
      <c r="H22" s="13"/>
      <c r="I22" s="13"/>
      <c r="K22" s="13"/>
      <c r="L22" s="13"/>
    </row>
    <row r="23" spans="1:12" ht="14.25">
      <c r="A23" s="41" t="s">
        <v>87</v>
      </c>
      <c r="B23" s="7">
        <f>+'[1]uitgaven'!B23</f>
        <v>11761</v>
      </c>
      <c r="C23" s="7">
        <f>+'[1]uitgaven'!C23</f>
        <v>708</v>
      </c>
      <c r="D23" s="7">
        <f>+'[1]uitgaven'!D23</f>
        <v>14226</v>
      </c>
      <c r="E23" s="27">
        <f>+'[1]uitgaven'!E23</f>
        <v>210</v>
      </c>
      <c r="F23" s="26" t="s">
        <v>33</v>
      </c>
      <c r="G23" s="58">
        <f t="shared" si="3"/>
        <v>26905</v>
      </c>
      <c r="H23" s="13"/>
      <c r="I23" s="13"/>
      <c r="J23" s="13"/>
      <c r="K23" s="13"/>
      <c r="L23" s="13"/>
    </row>
    <row r="24" spans="1:12" ht="14.25">
      <c r="A24" s="41" t="s">
        <v>74</v>
      </c>
      <c r="B24" s="7">
        <f>+'[1]uitgaven'!B24</f>
        <v>760</v>
      </c>
      <c r="C24" s="44" t="str">
        <f>+'[1]uitgaven'!C24</f>
        <v>-</v>
      </c>
      <c r="D24" s="26" t="s">
        <v>33</v>
      </c>
      <c r="E24" s="26" t="s">
        <v>33</v>
      </c>
      <c r="F24" s="26" t="s">
        <v>33</v>
      </c>
      <c r="G24" s="58">
        <f>SUM(B24:F24)</f>
        <v>760</v>
      </c>
      <c r="H24" s="13"/>
      <c r="I24" s="13"/>
      <c r="J24" s="13"/>
      <c r="K24" s="13"/>
      <c r="L24" s="13"/>
    </row>
    <row r="25" spans="1:12" ht="14.25" hidden="1">
      <c r="A25" s="41" t="s">
        <v>30</v>
      </c>
      <c r="B25" s="26" t="s">
        <v>33</v>
      </c>
      <c r="C25" s="26" t="s">
        <v>33</v>
      </c>
      <c r="D25" s="26" t="s">
        <v>33</v>
      </c>
      <c r="E25" s="26" t="s">
        <v>33</v>
      </c>
      <c r="F25" s="26" t="s">
        <v>33</v>
      </c>
      <c r="G25" s="58">
        <f t="shared" si="3"/>
        <v>0</v>
      </c>
      <c r="H25" s="13"/>
      <c r="I25" s="13"/>
      <c r="J25" s="13"/>
      <c r="K25" s="13"/>
      <c r="L25" s="13"/>
    </row>
    <row r="26" spans="1:12" ht="14.25">
      <c r="A26" s="41"/>
      <c r="B26" s="7"/>
      <c r="C26" s="7"/>
      <c r="D26" s="7"/>
      <c r="E26" s="27"/>
      <c r="F26" s="46"/>
      <c r="G26" s="58"/>
      <c r="H26" s="13"/>
      <c r="I26" s="13"/>
      <c r="J26" s="13"/>
      <c r="K26" s="13"/>
      <c r="L26" s="13"/>
    </row>
    <row r="27" spans="1:12" ht="14.25">
      <c r="A27" s="43" t="s">
        <v>46</v>
      </c>
      <c r="B27" s="6">
        <f aca="true" t="shared" si="4" ref="B27:G27">SUM(B29:B41)</f>
        <v>363432</v>
      </c>
      <c r="C27" s="6">
        <f t="shared" si="4"/>
        <v>19768</v>
      </c>
      <c r="D27" s="6">
        <f t="shared" si="4"/>
        <v>18581</v>
      </c>
      <c r="E27" s="6">
        <f t="shared" si="4"/>
        <v>1093</v>
      </c>
      <c r="F27" s="6">
        <f t="shared" si="4"/>
        <v>900</v>
      </c>
      <c r="G27" s="69">
        <f t="shared" si="4"/>
        <v>403774</v>
      </c>
      <c r="H27" s="13"/>
      <c r="I27" s="13"/>
      <c r="J27" s="13"/>
      <c r="K27" s="13"/>
      <c r="L27" s="13"/>
    </row>
    <row r="28" spans="1:12" ht="14.25">
      <c r="A28" s="41" t="s">
        <v>59</v>
      </c>
      <c r="B28" s="7"/>
      <c r="C28" s="7"/>
      <c r="D28" s="7"/>
      <c r="E28" s="7"/>
      <c r="F28" s="7"/>
      <c r="G28" s="74"/>
      <c r="H28" s="13"/>
      <c r="I28" s="13"/>
      <c r="J28" s="13"/>
      <c r="K28" s="13"/>
      <c r="L28" s="13"/>
    </row>
    <row r="29" spans="1:12" ht="14.25">
      <c r="A29" s="47" t="s">
        <v>60</v>
      </c>
      <c r="B29" s="7">
        <f>+'[1]uitgaven'!B29</f>
        <v>82956</v>
      </c>
      <c r="C29" s="7">
        <f>+'[1]uitgaven'!C29</f>
        <v>6549</v>
      </c>
      <c r="D29" s="7">
        <f>+'[1]uitgaven'!D29</f>
        <v>18556</v>
      </c>
      <c r="E29" s="27">
        <f>+'[1]uitgaven'!E29</f>
        <v>1091</v>
      </c>
      <c r="F29" s="46">
        <f>+'[1]uitgaven'!F29</f>
        <v>900</v>
      </c>
      <c r="G29" s="58">
        <f>SUM(B29:F29)</f>
        <v>110052</v>
      </c>
      <c r="H29" s="13"/>
      <c r="I29" s="13"/>
      <c r="J29" s="13"/>
      <c r="K29" s="13"/>
      <c r="L29" s="13"/>
    </row>
    <row r="30" spans="1:12" ht="14.25">
      <c r="A30" s="47" t="s">
        <v>61</v>
      </c>
      <c r="B30" s="7">
        <f>+'[1]uitgaven'!B30</f>
        <v>112</v>
      </c>
      <c r="C30" s="7">
        <f>+'[1]uitgaven'!C30</f>
        <v>9</v>
      </c>
      <c r="D30" s="7">
        <f>+'[1]uitgaven'!D30</f>
        <v>25</v>
      </c>
      <c r="E30" s="27">
        <f>+'[1]uitgaven'!E30</f>
        <v>2</v>
      </c>
      <c r="F30" s="26" t="s">
        <v>33</v>
      </c>
      <c r="G30" s="58">
        <f>SUM(B30:F30)</f>
        <v>148</v>
      </c>
      <c r="H30" s="13"/>
      <c r="I30" s="13"/>
      <c r="J30" s="13"/>
      <c r="K30" s="13"/>
      <c r="L30" s="13"/>
    </row>
    <row r="31" spans="1:12" ht="14.25">
      <c r="A31" s="41" t="s">
        <v>68</v>
      </c>
      <c r="B31" s="7">
        <f>+'[1]uitgaven'!B31</f>
        <v>1206</v>
      </c>
      <c r="C31" s="7">
        <f>+'[1]uitgaven'!C31</f>
        <v>77</v>
      </c>
      <c r="D31" s="26" t="s">
        <v>33</v>
      </c>
      <c r="E31" s="26" t="s">
        <v>33</v>
      </c>
      <c r="F31" s="26" t="s">
        <v>33</v>
      </c>
      <c r="G31" s="58">
        <f>SUM(B31:F31)</f>
        <v>1283</v>
      </c>
      <c r="H31" s="13"/>
      <c r="I31" s="13"/>
      <c r="J31" s="13"/>
      <c r="K31" s="13"/>
      <c r="L31" s="13"/>
    </row>
    <row r="32" spans="1:12" ht="14.25">
      <c r="A32" s="41" t="s">
        <v>47</v>
      </c>
      <c r="B32" s="7">
        <f>+'[1]uitgaven'!B32</f>
        <v>115207</v>
      </c>
      <c r="C32" s="7">
        <f>+'[1]uitgaven'!C32</f>
        <v>7356</v>
      </c>
      <c r="D32" s="26" t="s">
        <v>33</v>
      </c>
      <c r="E32" s="26" t="s">
        <v>33</v>
      </c>
      <c r="F32" s="26" t="s">
        <v>33</v>
      </c>
      <c r="G32" s="58">
        <f>SUM(B32:F32)</f>
        <v>122563</v>
      </c>
      <c r="H32" s="13"/>
      <c r="I32" s="13"/>
      <c r="J32" s="13"/>
      <c r="K32" s="13"/>
      <c r="L32" s="13"/>
    </row>
    <row r="33" spans="1:12" ht="14.25">
      <c r="A33" s="41" t="s">
        <v>48</v>
      </c>
      <c r="B33" s="7">
        <f>+'[1]uitgaven'!B33</f>
        <v>9894</v>
      </c>
      <c r="C33" s="7">
        <f>+'[1]uitgaven'!C33</f>
        <v>632</v>
      </c>
      <c r="D33" s="26" t="s">
        <v>33</v>
      </c>
      <c r="E33" s="26" t="s">
        <v>33</v>
      </c>
      <c r="F33" s="26" t="s">
        <v>33</v>
      </c>
      <c r="G33" s="58">
        <f>SUM(B33:F33)</f>
        <v>10526</v>
      </c>
      <c r="H33" s="13"/>
      <c r="I33" s="13"/>
      <c r="J33" s="13"/>
      <c r="K33" s="13"/>
      <c r="L33" s="13"/>
    </row>
    <row r="34" spans="1:12" ht="14.25">
      <c r="A34" s="41" t="s">
        <v>75</v>
      </c>
      <c r="B34" s="7">
        <f>+'[1]uitgaven'!B34</f>
        <v>68899</v>
      </c>
      <c r="C34" s="7">
        <f>+'[1]uitgaven'!C34</f>
        <v>4398</v>
      </c>
      <c r="D34" s="26" t="s">
        <v>33</v>
      </c>
      <c r="E34" s="26" t="s">
        <v>33</v>
      </c>
      <c r="F34" s="26" t="s">
        <v>33</v>
      </c>
      <c r="G34" s="58">
        <f aca="true" t="shared" si="5" ref="G34:G40">SUM(B34:F34)</f>
        <v>73297</v>
      </c>
      <c r="H34" s="13"/>
      <c r="I34" s="13"/>
      <c r="J34" s="13"/>
      <c r="K34" s="13"/>
      <c r="L34" s="13"/>
    </row>
    <row r="35" spans="1:12" ht="14.25">
      <c r="A35" s="41" t="s">
        <v>85</v>
      </c>
      <c r="B35" s="7">
        <f>+'[1]uitgaven'!B35</f>
        <v>1880</v>
      </c>
      <c r="C35" s="7">
        <f>+'[1]uitgaven'!C35</f>
        <v>120</v>
      </c>
      <c r="D35" s="26" t="s">
        <v>33</v>
      </c>
      <c r="E35" s="26" t="s">
        <v>33</v>
      </c>
      <c r="F35" s="26" t="s">
        <v>33</v>
      </c>
      <c r="G35" s="58">
        <f t="shared" si="5"/>
        <v>2000</v>
      </c>
      <c r="H35" s="13"/>
      <c r="I35" s="13"/>
      <c r="J35" s="13"/>
      <c r="K35" s="13"/>
      <c r="L35" s="13"/>
    </row>
    <row r="36" spans="1:12" ht="14.25">
      <c r="A36" s="41" t="s">
        <v>103</v>
      </c>
      <c r="B36" s="7">
        <f>+'[1]uitgaven'!B36</f>
        <v>3839</v>
      </c>
      <c r="C36" s="7">
        <f>+'[1]uitgaven'!C36</f>
        <v>88</v>
      </c>
      <c r="D36" s="26" t="s">
        <v>33</v>
      </c>
      <c r="E36" s="26" t="s">
        <v>33</v>
      </c>
      <c r="F36" s="26" t="s">
        <v>33</v>
      </c>
      <c r="G36" s="58">
        <f t="shared" si="5"/>
        <v>3927</v>
      </c>
      <c r="H36" s="13"/>
      <c r="I36" s="13"/>
      <c r="J36" s="13"/>
      <c r="K36" s="13"/>
      <c r="L36" s="13"/>
    </row>
    <row r="37" spans="1:12" ht="14.25">
      <c r="A37" s="41" t="s">
        <v>67</v>
      </c>
      <c r="B37" s="7">
        <f>+'[1]uitgaven'!B37</f>
        <v>6361</v>
      </c>
      <c r="C37" s="7">
        <f>+'[1]uitgaven'!C37</f>
        <v>406</v>
      </c>
      <c r="D37" s="26" t="s">
        <v>33</v>
      </c>
      <c r="E37" s="26" t="s">
        <v>33</v>
      </c>
      <c r="F37" s="26" t="s">
        <v>33</v>
      </c>
      <c r="G37" s="58">
        <f t="shared" si="5"/>
        <v>6767</v>
      </c>
      <c r="H37" s="13"/>
      <c r="I37" s="13"/>
      <c r="J37" s="13"/>
      <c r="K37" s="13"/>
      <c r="L37" s="13"/>
    </row>
    <row r="38" spans="1:12" ht="14.25">
      <c r="A38" s="41" t="s">
        <v>66</v>
      </c>
      <c r="B38" s="7">
        <f>+'[1]uitgaven'!B38</f>
        <v>1872</v>
      </c>
      <c r="C38" s="7">
        <f>+'[1]uitgaven'!C38</f>
        <v>128</v>
      </c>
      <c r="D38" s="26" t="s">
        <v>33</v>
      </c>
      <c r="E38" s="26" t="s">
        <v>33</v>
      </c>
      <c r="F38" s="26" t="s">
        <v>33</v>
      </c>
      <c r="G38" s="58">
        <f t="shared" si="5"/>
        <v>2000</v>
      </c>
      <c r="H38" s="13"/>
      <c r="I38" s="13"/>
      <c r="J38" s="13"/>
      <c r="K38" s="13"/>
      <c r="L38" s="13"/>
    </row>
    <row r="39" spans="1:12" ht="14.25">
      <c r="A39" s="41" t="s">
        <v>84</v>
      </c>
      <c r="B39" s="7">
        <f>+'[1]uitgaven'!B39</f>
        <v>71056</v>
      </c>
      <c r="C39" s="7" t="str">
        <f>+'[1]uitgaven'!C39</f>
        <v>-</v>
      </c>
      <c r="D39" s="26" t="s">
        <v>33</v>
      </c>
      <c r="E39" s="26" t="s">
        <v>33</v>
      </c>
      <c r="F39" s="26" t="s">
        <v>33</v>
      </c>
      <c r="G39" s="58">
        <f t="shared" si="5"/>
        <v>71056</v>
      </c>
      <c r="H39" s="13"/>
      <c r="I39" s="13"/>
      <c r="J39" s="13"/>
      <c r="K39" s="13"/>
      <c r="L39" s="13"/>
    </row>
    <row r="40" spans="1:12" ht="14.25">
      <c r="A40" s="41" t="s">
        <v>101</v>
      </c>
      <c r="B40" s="7">
        <f>+'[1]uitgaven'!B40</f>
        <v>85</v>
      </c>
      <c r="C40" s="7">
        <f>+'[1]uitgaven'!C40</f>
        <v>5</v>
      </c>
      <c r="D40" s="26" t="s">
        <v>33</v>
      </c>
      <c r="E40" s="26" t="s">
        <v>33</v>
      </c>
      <c r="F40" s="26" t="s">
        <v>33</v>
      </c>
      <c r="G40" s="58">
        <f t="shared" si="5"/>
        <v>90</v>
      </c>
      <c r="H40" s="13"/>
      <c r="I40" s="13"/>
      <c r="J40" s="13"/>
      <c r="K40" s="13"/>
      <c r="L40" s="13"/>
    </row>
    <row r="41" spans="1:12" ht="14.25">
      <c r="A41" s="41" t="s">
        <v>32</v>
      </c>
      <c r="B41" s="7">
        <f>+'[1]uitgaven'!B41</f>
        <v>65</v>
      </c>
      <c r="C41" s="7" t="str">
        <f>+'[1]uitgaven'!C41</f>
        <v>-</v>
      </c>
      <c r="D41" s="26" t="s">
        <v>33</v>
      </c>
      <c r="E41" s="26" t="s">
        <v>33</v>
      </c>
      <c r="F41" s="26" t="s">
        <v>33</v>
      </c>
      <c r="G41" s="58">
        <f>SUM(B41:F41)</f>
        <v>65</v>
      </c>
      <c r="H41" s="13"/>
      <c r="I41" s="13"/>
      <c r="J41" s="13"/>
      <c r="K41" s="13"/>
      <c r="L41" s="13"/>
    </row>
    <row r="42" spans="1:12" ht="14.25">
      <c r="A42" s="41"/>
      <c r="B42" s="7"/>
      <c r="C42" s="26"/>
      <c r="D42" s="26"/>
      <c r="E42" s="26"/>
      <c r="F42" s="58"/>
      <c r="G42" s="75"/>
      <c r="H42" s="13"/>
      <c r="I42" s="13"/>
      <c r="J42" s="13"/>
      <c r="K42" s="13"/>
      <c r="L42" s="13"/>
    </row>
    <row r="43" spans="1:12" ht="14.25">
      <c r="A43" s="43" t="s">
        <v>88</v>
      </c>
      <c r="B43" s="5">
        <f aca="true" t="shared" si="6" ref="B43:G43">SUM(B44:B46)</f>
        <v>1274562</v>
      </c>
      <c r="C43" s="5">
        <f t="shared" si="6"/>
        <v>114599</v>
      </c>
      <c r="D43" s="5">
        <f t="shared" si="6"/>
        <v>0</v>
      </c>
      <c r="E43" s="5">
        <f t="shared" si="6"/>
        <v>0</v>
      </c>
      <c r="F43" s="5">
        <f t="shared" si="6"/>
        <v>0</v>
      </c>
      <c r="G43" s="73">
        <f t="shared" si="6"/>
        <v>1389161</v>
      </c>
      <c r="H43" s="13"/>
      <c r="I43" s="13"/>
      <c r="J43" s="13"/>
      <c r="K43" s="13"/>
      <c r="L43" s="13"/>
    </row>
    <row r="44" spans="1:12" ht="14.25">
      <c r="A44" s="41" t="s">
        <v>92</v>
      </c>
      <c r="B44" s="3">
        <f>+'[1]uitgaven'!B44</f>
        <v>1274562</v>
      </c>
      <c r="C44" s="3">
        <f>+'[1]uitgaven'!C44</f>
        <v>114599</v>
      </c>
      <c r="D44" s="26" t="s">
        <v>33</v>
      </c>
      <c r="E44" s="26" t="s">
        <v>33</v>
      </c>
      <c r="F44" s="26" t="s">
        <v>33</v>
      </c>
      <c r="G44" s="58">
        <f>SUM(B44:F44)</f>
        <v>1389161</v>
      </c>
      <c r="H44" s="13"/>
      <c r="I44" s="13"/>
      <c r="J44" s="13"/>
      <c r="K44" s="13"/>
      <c r="L44" s="13"/>
    </row>
    <row r="45" spans="1:12" ht="14.25">
      <c r="A45" s="47" t="s">
        <v>93</v>
      </c>
      <c r="B45" s="7"/>
      <c r="C45" s="7"/>
      <c r="D45" s="26"/>
      <c r="E45" s="26"/>
      <c r="F45" s="26"/>
      <c r="G45" s="58"/>
      <c r="H45" s="13"/>
      <c r="I45" s="13"/>
      <c r="J45" s="13"/>
      <c r="K45" s="13"/>
      <c r="L45" s="13"/>
    </row>
    <row r="46" spans="1:12" ht="14.25">
      <c r="A46" s="59" t="s">
        <v>76</v>
      </c>
      <c r="B46" s="44" t="s">
        <v>73</v>
      </c>
      <c r="C46" s="44" t="s">
        <v>73</v>
      </c>
      <c r="D46" s="26" t="s">
        <v>33</v>
      </c>
      <c r="E46" s="26" t="s">
        <v>33</v>
      </c>
      <c r="F46" s="26" t="s">
        <v>33</v>
      </c>
      <c r="G46" s="68" t="s">
        <v>73</v>
      </c>
      <c r="H46" s="13"/>
      <c r="I46" s="13"/>
      <c r="J46" s="13"/>
      <c r="K46" s="13"/>
      <c r="L46" s="13"/>
    </row>
    <row r="47" spans="1:12" ht="14.25" customHeight="1">
      <c r="A47" s="41"/>
      <c r="B47" s="27"/>
      <c r="C47" s="27"/>
      <c r="D47" s="7"/>
      <c r="E47" s="27"/>
      <c r="F47" s="46"/>
      <c r="G47" s="58"/>
      <c r="H47" s="13"/>
      <c r="I47" s="13"/>
      <c r="J47" s="13"/>
      <c r="K47" s="13"/>
      <c r="L47" s="13"/>
    </row>
    <row r="48" spans="1:12" ht="14.25">
      <c r="A48" s="43" t="s">
        <v>13</v>
      </c>
      <c r="B48" s="6">
        <f aca="true" t="shared" si="7" ref="B48:G48">SUM(B49:B54)</f>
        <v>29362</v>
      </c>
      <c r="C48" s="6">
        <f t="shared" si="7"/>
        <v>108273</v>
      </c>
      <c r="D48" s="6">
        <f t="shared" si="7"/>
        <v>0</v>
      </c>
      <c r="E48" s="6">
        <f t="shared" si="7"/>
        <v>0</v>
      </c>
      <c r="F48" s="6">
        <f t="shared" si="7"/>
        <v>100</v>
      </c>
      <c r="G48" s="69">
        <f t="shared" si="7"/>
        <v>137735</v>
      </c>
      <c r="H48" s="13"/>
      <c r="I48" s="13"/>
      <c r="J48" s="13"/>
      <c r="K48" s="13"/>
      <c r="L48" s="13"/>
    </row>
    <row r="49" spans="1:12" ht="14.25">
      <c r="A49" s="41" t="s">
        <v>41</v>
      </c>
      <c r="B49" s="26" t="s">
        <v>33</v>
      </c>
      <c r="C49" s="3">
        <f>+'[1]uitgaven'!C49</f>
        <v>106704</v>
      </c>
      <c r="D49" s="26" t="s">
        <v>33</v>
      </c>
      <c r="E49" s="26" t="s">
        <v>33</v>
      </c>
      <c r="F49" s="26" t="s">
        <v>33</v>
      </c>
      <c r="G49" s="58">
        <f>SUM(B49:F49)</f>
        <v>106704</v>
      </c>
      <c r="H49" s="13"/>
      <c r="I49" s="13"/>
      <c r="J49" s="13"/>
      <c r="K49" s="13"/>
      <c r="L49" s="13"/>
    </row>
    <row r="50" spans="1:12" ht="14.25">
      <c r="A50" s="41" t="s">
        <v>45</v>
      </c>
      <c r="B50" s="26" t="s">
        <v>33</v>
      </c>
      <c r="C50" s="26" t="s">
        <v>33</v>
      </c>
      <c r="D50" s="26" t="s">
        <v>33</v>
      </c>
      <c r="E50" s="26" t="s">
        <v>33</v>
      </c>
      <c r="F50" s="45">
        <f>+'[1]uitgaven'!F50</f>
        <v>100</v>
      </c>
      <c r="G50" s="58">
        <f>SUM(B50:F50)</f>
        <v>100</v>
      </c>
      <c r="H50" s="13"/>
      <c r="I50" s="13"/>
      <c r="J50" s="13"/>
      <c r="K50" s="13"/>
      <c r="L50" s="13"/>
    </row>
    <row r="51" spans="1:12" ht="14.25">
      <c r="A51" s="41" t="s">
        <v>71</v>
      </c>
      <c r="B51" s="7" t="str">
        <f>+'[1]uitgaven'!B51</f>
        <v>PM</v>
      </c>
      <c r="C51" s="7" t="str">
        <f>+'[1]uitgaven'!C51</f>
        <v>PM</v>
      </c>
      <c r="D51" s="26" t="s">
        <v>33</v>
      </c>
      <c r="E51" s="26" t="s">
        <v>33</v>
      </c>
      <c r="F51" s="26" t="s">
        <v>33</v>
      </c>
      <c r="G51" s="74" t="s">
        <v>40</v>
      </c>
      <c r="H51" s="13"/>
      <c r="I51" s="13"/>
      <c r="J51" s="13"/>
      <c r="K51" s="13"/>
      <c r="L51" s="13"/>
    </row>
    <row r="52" spans="1:12" ht="14.25">
      <c r="A52" s="41" t="s">
        <v>104</v>
      </c>
      <c r="B52" s="7">
        <f>+'[1]uitgaven'!B52</f>
        <v>4928</v>
      </c>
      <c r="C52" s="7">
        <f>+'[1]uitgaven'!C52</f>
        <v>527</v>
      </c>
      <c r="D52" s="26" t="s">
        <v>33</v>
      </c>
      <c r="E52" s="26" t="s">
        <v>33</v>
      </c>
      <c r="F52" s="26" t="s">
        <v>33</v>
      </c>
      <c r="G52" s="58">
        <f>SUM(B52:F52)</f>
        <v>5455</v>
      </c>
      <c r="H52" s="13"/>
      <c r="I52" s="13"/>
      <c r="J52" s="13"/>
      <c r="K52" s="13"/>
      <c r="L52" s="13"/>
    </row>
    <row r="53" spans="1:12" ht="14.25">
      <c r="A53" s="22" t="s">
        <v>95</v>
      </c>
      <c r="B53" s="7">
        <f>+'[1]uitgaven'!B53</f>
        <v>24434</v>
      </c>
      <c r="C53" s="7">
        <f>+'[1]uitgaven'!C53</f>
        <v>1042</v>
      </c>
      <c r="D53" s="26" t="s">
        <v>33</v>
      </c>
      <c r="E53" s="26" t="s">
        <v>33</v>
      </c>
      <c r="F53" s="26" t="s">
        <v>33</v>
      </c>
      <c r="G53" s="58">
        <f>SUM(B53:F53)</f>
        <v>25476</v>
      </c>
      <c r="H53" s="13"/>
      <c r="I53" s="13"/>
      <c r="J53" s="13"/>
      <c r="K53" s="13"/>
      <c r="L53" s="13"/>
    </row>
    <row r="54" spans="1:12" ht="14.25" hidden="1">
      <c r="A54" s="22" t="s">
        <v>97</v>
      </c>
      <c r="B54" s="7">
        <f>+'[1]uitgaven'!B54</f>
        <v>0</v>
      </c>
      <c r="C54" s="7">
        <f>+'[1]uitgaven'!C54</f>
        <v>0</v>
      </c>
      <c r="D54" s="26" t="s">
        <v>33</v>
      </c>
      <c r="E54" s="26" t="s">
        <v>33</v>
      </c>
      <c r="F54" s="26" t="s">
        <v>33</v>
      </c>
      <c r="G54" s="58">
        <f>SUM(B54:F54)</f>
        <v>0</v>
      </c>
      <c r="H54" s="13"/>
      <c r="I54" s="13"/>
      <c r="J54" s="13"/>
      <c r="K54" s="13"/>
      <c r="L54" s="13"/>
    </row>
    <row r="55" spans="1:12" ht="14.25">
      <c r="A55" s="41"/>
      <c r="B55" s="28"/>
      <c r="C55" s="28"/>
      <c r="D55" s="5"/>
      <c r="E55" s="28"/>
      <c r="F55" s="48"/>
      <c r="G55" s="70"/>
      <c r="H55" s="13"/>
      <c r="I55" s="13"/>
      <c r="J55" s="13"/>
      <c r="K55" s="13"/>
      <c r="L55" s="13"/>
    </row>
    <row r="56" spans="1:12" ht="14.25">
      <c r="A56" s="43" t="s">
        <v>16</v>
      </c>
      <c r="B56" s="5">
        <f aca="true" t="shared" si="8" ref="B56:G56">SUM(B57:B70)</f>
        <v>440532</v>
      </c>
      <c r="C56" s="5">
        <f t="shared" si="8"/>
        <v>3</v>
      </c>
      <c r="D56" s="5">
        <f t="shared" si="8"/>
        <v>1029</v>
      </c>
      <c r="E56" s="5">
        <f t="shared" si="8"/>
        <v>55</v>
      </c>
      <c r="F56" s="5">
        <f t="shared" si="8"/>
        <v>57</v>
      </c>
      <c r="G56" s="73">
        <f t="shared" si="8"/>
        <v>441676</v>
      </c>
      <c r="H56" s="13"/>
      <c r="I56" s="13"/>
      <c r="J56" s="13"/>
      <c r="K56" s="13"/>
      <c r="L56" s="13"/>
    </row>
    <row r="57" spans="1:12" ht="14.25">
      <c r="A57" s="41" t="s">
        <v>17</v>
      </c>
      <c r="B57" s="7">
        <f>+'[1]uitgaven'!B57</f>
        <v>558515</v>
      </c>
      <c r="C57" s="7">
        <f>+'[1]uitgaven'!C57</f>
        <v>6673</v>
      </c>
      <c r="D57" s="7">
        <f>+'[1]uitgaven'!D57</f>
        <v>500</v>
      </c>
      <c r="E57" s="7">
        <f>+'[1]uitgaven'!E57</f>
        <v>15</v>
      </c>
      <c r="F57" s="26" t="s">
        <v>33</v>
      </c>
      <c r="G57" s="58">
        <f aca="true" t="shared" si="9" ref="G57:G69">SUM(B57:F57)</f>
        <v>565703</v>
      </c>
      <c r="H57" s="13"/>
      <c r="I57" s="13"/>
      <c r="J57" s="13"/>
      <c r="K57" s="13"/>
      <c r="L57" s="13"/>
    </row>
    <row r="58" spans="1:12" ht="14.25" hidden="1">
      <c r="A58" s="41" t="s">
        <v>94</v>
      </c>
      <c r="B58" s="26" t="s">
        <v>33</v>
      </c>
      <c r="C58" s="26" t="s">
        <v>33</v>
      </c>
      <c r="D58" s="26" t="s">
        <v>33</v>
      </c>
      <c r="E58" s="26" t="s">
        <v>33</v>
      </c>
      <c r="F58" s="26" t="s">
        <v>33</v>
      </c>
      <c r="G58" s="58">
        <f t="shared" si="9"/>
        <v>0</v>
      </c>
      <c r="H58" s="13"/>
      <c r="I58" s="13"/>
      <c r="J58" s="13"/>
      <c r="K58" s="13"/>
      <c r="L58" s="13"/>
    </row>
    <row r="59" spans="1:12" ht="14.25">
      <c r="A59" s="41" t="s">
        <v>18</v>
      </c>
      <c r="B59" s="26" t="s">
        <v>33</v>
      </c>
      <c r="C59" s="26" t="s">
        <v>33</v>
      </c>
      <c r="D59" s="3">
        <f>+'[1]uitgaven'!D59</f>
        <v>74</v>
      </c>
      <c r="E59" s="26" t="s">
        <v>33</v>
      </c>
      <c r="F59" s="26" t="s">
        <v>33</v>
      </c>
      <c r="G59" s="58">
        <f t="shared" si="9"/>
        <v>74</v>
      </c>
      <c r="H59" s="13"/>
      <c r="I59" s="13"/>
      <c r="J59" s="13"/>
      <c r="K59" s="13"/>
      <c r="L59" s="13"/>
    </row>
    <row r="60" spans="1:12" ht="14.25">
      <c r="A60" s="41" t="s">
        <v>31</v>
      </c>
      <c r="B60" s="26" t="s">
        <v>33</v>
      </c>
      <c r="C60" s="26" t="s">
        <v>33</v>
      </c>
      <c r="D60" s="3">
        <f>+'[1]uitgaven'!D60</f>
        <v>105</v>
      </c>
      <c r="E60" s="26" t="s">
        <v>33</v>
      </c>
      <c r="F60" s="26" t="s">
        <v>33</v>
      </c>
      <c r="G60" s="58">
        <f t="shared" si="9"/>
        <v>105</v>
      </c>
      <c r="H60" s="13"/>
      <c r="I60" s="13"/>
      <c r="J60" s="13"/>
      <c r="K60" s="13"/>
      <c r="L60" s="13"/>
    </row>
    <row r="61" spans="1:12" ht="14.25">
      <c r="A61" s="41" t="s">
        <v>19</v>
      </c>
      <c r="B61" s="7">
        <f>+'[1]uitgaven'!B61</f>
        <v>18</v>
      </c>
      <c r="C61" s="7">
        <f>+'[1]uitgaven'!C61</f>
        <v>6</v>
      </c>
      <c r="D61" s="3">
        <f>+'[1]uitgaven'!D61</f>
        <v>350</v>
      </c>
      <c r="E61" s="3">
        <f>+'[1]uitgaven'!E61</f>
        <v>40</v>
      </c>
      <c r="F61" s="26" t="s">
        <v>33</v>
      </c>
      <c r="G61" s="58">
        <f t="shared" si="9"/>
        <v>414</v>
      </c>
      <c r="H61" s="13"/>
      <c r="I61" s="13"/>
      <c r="J61" s="13"/>
      <c r="K61" s="13"/>
      <c r="L61" s="13"/>
    </row>
    <row r="62" spans="1:12" ht="14.25" hidden="1">
      <c r="A62" s="41" t="s">
        <v>49</v>
      </c>
      <c r="B62" s="7">
        <f>+'[1]uitgaven'!B62</f>
        <v>0</v>
      </c>
      <c r="C62" s="7">
        <f>+'[1]uitgaven'!C62</f>
        <v>0</v>
      </c>
      <c r="D62" s="26" t="s">
        <v>33</v>
      </c>
      <c r="E62" s="26" t="s">
        <v>33</v>
      </c>
      <c r="F62" s="26" t="s">
        <v>33</v>
      </c>
      <c r="G62" s="58">
        <f t="shared" si="9"/>
        <v>0</v>
      </c>
      <c r="H62" s="13"/>
      <c r="I62" s="13"/>
      <c r="J62" s="13"/>
      <c r="K62" s="13"/>
      <c r="L62" s="13"/>
    </row>
    <row r="63" spans="1:12" ht="14.25">
      <c r="A63" s="41" t="s">
        <v>50</v>
      </c>
      <c r="B63" s="26" t="s">
        <v>33</v>
      </c>
      <c r="C63" s="26" t="s">
        <v>33</v>
      </c>
      <c r="D63" s="26" t="s">
        <v>33</v>
      </c>
      <c r="E63" s="26" t="s">
        <v>33</v>
      </c>
      <c r="F63" s="45">
        <f>+'[1]uitgaven'!F63</f>
        <v>17</v>
      </c>
      <c r="G63" s="58">
        <f t="shared" si="9"/>
        <v>17</v>
      </c>
      <c r="H63" s="13"/>
      <c r="I63" s="13"/>
      <c r="J63" s="13"/>
      <c r="K63" s="13"/>
      <c r="L63" s="13"/>
    </row>
    <row r="64" spans="1:12" ht="14.25">
      <c r="A64" s="41" t="s">
        <v>51</v>
      </c>
      <c r="B64" s="26" t="s">
        <v>33</v>
      </c>
      <c r="C64" s="26" t="s">
        <v>33</v>
      </c>
      <c r="D64" s="26" t="s">
        <v>33</v>
      </c>
      <c r="E64" s="26" t="s">
        <v>33</v>
      </c>
      <c r="F64" s="45">
        <f>+'[1]uitgaven'!F64</f>
        <v>40</v>
      </c>
      <c r="G64" s="58">
        <f t="shared" si="9"/>
        <v>40</v>
      </c>
      <c r="H64" s="13"/>
      <c r="I64" s="13"/>
      <c r="J64" s="13"/>
      <c r="K64" s="13"/>
      <c r="L64" s="13"/>
    </row>
    <row r="65" spans="1:12" ht="14.25">
      <c r="A65" s="41" t="s">
        <v>65</v>
      </c>
      <c r="B65" s="3">
        <f>+'[1]uitgaven'!B65</f>
        <v>1134</v>
      </c>
      <c r="C65" s="3">
        <f>+'[1]uitgaven'!C65</f>
        <v>131</v>
      </c>
      <c r="D65" s="26" t="s">
        <v>33</v>
      </c>
      <c r="E65" s="26" t="s">
        <v>33</v>
      </c>
      <c r="F65" s="26" t="s">
        <v>33</v>
      </c>
      <c r="G65" s="58">
        <f t="shared" si="9"/>
        <v>1265</v>
      </c>
      <c r="H65" s="13"/>
      <c r="I65" s="13"/>
      <c r="J65" s="13"/>
      <c r="K65" s="13"/>
      <c r="L65" s="13"/>
    </row>
    <row r="66" spans="1:12" ht="14.25">
      <c r="A66" s="41" t="s">
        <v>98</v>
      </c>
      <c r="B66" s="3">
        <f>+'[1]uitgaven'!B66</f>
        <v>31616</v>
      </c>
      <c r="C66" s="3">
        <f>+'[1]uitgaven'!C66</f>
        <v>3384</v>
      </c>
      <c r="D66" s="26" t="s">
        <v>33</v>
      </c>
      <c r="E66" s="26" t="s">
        <v>33</v>
      </c>
      <c r="F66" s="26" t="s">
        <v>33</v>
      </c>
      <c r="G66" s="58">
        <f t="shared" si="9"/>
        <v>35000</v>
      </c>
      <c r="H66" s="13"/>
      <c r="I66" s="13"/>
      <c r="J66" s="13"/>
      <c r="K66" s="13"/>
      <c r="L66" s="13"/>
    </row>
    <row r="67" spans="1:12" ht="14.25">
      <c r="A67" s="41" t="s">
        <v>99</v>
      </c>
      <c r="B67" s="3">
        <f>+'[1]uitgaven'!B67</f>
        <v>9465</v>
      </c>
      <c r="C67" s="3">
        <f>+'[1]uitgaven'!C67</f>
        <v>1014</v>
      </c>
      <c r="D67" s="26" t="s">
        <v>33</v>
      </c>
      <c r="E67" s="26" t="s">
        <v>33</v>
      </c>
      <c r="F67" s="26" t="s">
        <v>33</v>
      </c>
      <c r="G67" s="58">
        <f>SUM(B67:F67)</f>
        <v>10479</v>
      </c>
      <c r="H67" s="13"/>
      <c r="I67" s="13"/>
      <c r="J67" s="13"/>
      <c r="K67" s="13"/>
      <c r="L67" s="13"/>
    </row>
    <row r="68" spans="1:12" ht="14.25">
      <c r="A68" s="41" t="s">
        <v>102</v>
      </c>
      <c r="B68" s="3">
        <f>+'[1]uitgaven'!B68</f>
        <v>2989</v>
      </c>
      <c r="C68" s="3">
        <f>+'[1]uitgaven'!C68</f>
        <v>320</v>
      </c>
      <c r="D68" s="26" t="s">
        <v>33</v>
      </c>
      <c r="E68" s="26" t="s">
        <v>33</v>
      </c>
      <c r="F68" s="26" t="s">
        <v>33</v>
      </c>
      <c r="G68" s="58">
        <f>SUM(B68:F68)</f>
        <v>3309</v>
      </c>
      <c r="H68" s="13"/>
      <c r="I68" s="13"/>
      <c r="J68" s="13"/>
      <c r="K68" s="13"/>
      <c r="L68" s="13"/>
    </row>
    <row r="69" spans="1:12" ht="14.25">
      <c r="A69" s="41" t="s">
        <v>22</v>
      </c>
      <c r="B69" s="3">
        <f>+'[1]uitgaven'!B69</f>
        <v>-163205</v>
      </c>
      <c r="C69" s="3">
        <f>+'[1]uitgaven'!C69</f>
        <v>-11525</v>
      </c>
      <c r="D69" s="26" t="s">
        <v>33</v>
      </c>
      <c r="E69" s="26" t="s">
        <v>33</v>
      </c>
      <c r="F69" s="26" t="s">
        <v>33</v>
      </c>
      <c r="G69" s="58">
        <f t="shared" si="9"/>
        <v>-174730</v>
      </c>
      <c r="H69" s="13"/>
      <c r="I69" s="13"/>
      <c r="J69" s="13"/>
      <c r="K69" s="13"/>
      <c r="L69" s="13"/>
    </row>
    <row r="70" spans="1:12" ht="14.25">
      <c r="A70" s="41"/>
      <c r="B70" s="3"/>
      <c r="C70" s="3"/>
      <c r="D70" s="26"/>
      <c r="E70" s="26"/>
      <c r="F70" s="26"/>
      <c r="G70" s="58"/>
      <c r="H70" s="13"/>
      <c r="I70" s="13"/>
      <c r="J70" s="13"/>
      <c r="K70" s="13"/>
      <c r="L70" s="13"/>
    </row>
    <row r="71" spans="1:12" ht="14.25">
      <c r="A71" s="49" t="s">
        <v>55</v>
      </c>
      <c r="B71" s="8">
        <f aca="true" t="shared" si="10" ref="B71:G71">B7+B17+B27+B43+B48+B56</f>
        <v>21166156</v>
      </c>
      <c r="C71" s="8">
        <f t="shared" si="10"/>
        <v>1589039</v>
      </c>
      <c r="D71" s="8">
        <f t="shared" si="10"/>
        <v>4070903</v>
      </c>
      <c r="E71" s="8">
        <f t="shared" si="10"/>
        <v>264598</v>
      </c>
      <c r="F71" s="8">
        <f t="shared" si="10"/>
        <v>5707</v>
      </c>
      <c r="G71" s="76">
        <f t="shared" si="10"/>
        <v>27096403</v>
      </c>
      <c r="H71" s="13"/>
      <c r="I71" s="13"/>
      <c r="J71" s="13"/>
      <c r="K71" s="13"/>
      <c r="L71" s="13"/>
    </row>
    <row r="72" spans="1:12" ht="14.25">
      <c r="A72" s="50" t="s">
        <v>58</v>
      </c>
      <c r="B72" s="9">
        <f>recettes!B53-depenses!B71</f>
        <v>0</v>
      </c>
      <c r="C72" s="9">
        <f>recettes!C53-depenses!C71</f>
        <v>0</v>
      </c>
      <c r="D72" s="9">
        <f>recettes!D53-depenses!D71</f>
        <v>0</v>
      </c>
      <c r="E72" s="9">
        <f>recettes!E53-depenses!E71</f>
        <v>0</v>
      </c>
      <c r="F72" s="51">
        <f>recettes!F53-F71</f>
        <v>0</v>
      </c>
      <c r="G72" s="77">
        <f>SUM(B72:F72)</f>
        <v>0</v>
      </c>
      <c r="H72" s="13"/>
      <c r="I72" s="13"/>
      <c r="J72" s="13"/>
      <c r="K72" s="13"/>
      <c r="L72" s="13"/>
    </row>
    <row r="73" spans="1:12" ht="15" thickBot="1">
      <c r="A73" s="52"/>
      <c r="B73" s="10">
        <f aca="true" t="shared" si="11" ref="B73:G73">SUM(B71:B72)</f>
        <v>21166156</v>
      </c>
      <c r="C73" s="10">
        <f t="shared" si="11"/>
        <v>1589039</v>
      </c>
      <c r="D73" s="10">
        <f t="shared" si="11"/>
        <v>4070903</v>
      </c>
      <c r="E73" s="10">
        <f t="shared" si="11"/>
        <v>264598</v>
      </c>
      <c r="F73" s="53">
        <f t="shared" si="11"/>
        <v>5707</v>
      </c>
      <c r="G73" s="10">
        <f t="shared" si="11"/>
        <v>27096403</v>
      </c>
      <c r="H73" s="13"/>
      <c r="I73" s="13"/>
      <c r="J73" s="13"/>
      <c r="K73" s="13"/>
      <c r="L73" s="13"/>
    </row>
    <row r="74" spans="2:12" ht="14.25">
      <c r="B74" s="13"/>
      <c r="C74" s="13"/>
      <c r="D74" s="4"/>
      <c r="E74" s="13"/>
      <c r="F74" s="54"/>
      <c r="G74" s="13"/>
      <c r="H74" s="13"/>
      <c r="I74" s="13"/>
      <c r="J74" s="13"/>
      <c r="K74" s="13"/>
      <c r="L74" s="13"/>
    </row>
    <row r="75" spans="2:12" ht="14.25">
      <c r="B75" s="13"/>
      <c r="C75" s="13"/>
      <c r="D75" s="4"/>
      <c r="E75" s="13"/>
      <c r="F75" s="54"/>
      <c r="G75" s="13"/>
      <c r="H75" s="13"/>
      <c r="I75" s="13"/>
      <c r="J75" s="13"/>
      <c r="K75" s="13"/>
      <c r="L75" s="13"/>
    </row>
    <row r="76" spans="2:12" ht="14.25">
      <c r="B76" s="13"/>
      <c r="C76" s="13"/>
      <c r="D76" s="4"/>
      <c r="E76" s="13"/>
      <c r="F76" s="54"/>
      <c r="G76" s="13"/>
      <c r="H76" s="13"/>
      <c r="I76" s="13"/>
      <c r="J76" s="13"/>
      <c r="K76" s="13"/>
      <c r="L76" s="13"/>
    </row>
    <row r="77" spans="2:12" ht="14.25">
      <c r="B77" s="13"/>
      <c r="C77" s="13"/>
      <c r="D77" s="4"/>
      <c r="E77" s="13"/>
      <c r="F77" s="54"/>
      <c r="G77" s="13"/>
      <c r="H77" s="13"/>
      <c r="I77" s="13"/>
      <c r="J77" s="13"/>
      <c r="K77" s="13"/>
      <c r="L77" s="13"/>
    </row>
    <row r="78" spans="2:12" ht="14.25">
      <c r="B78" s="13"/>
      <c r="C78" s="13"/>
      <c r="D78" s="4"/>
      <c r="E78" s="13"/>
      <c r="F78" s="54"/>
      <c r="G78" s="13"/>
      <c r="H78" s="13"/>
      <c r="I78" s="13"/>
      <c r="J78" s="13"/>
      <c r="K78" s="13"/>
      <c r="L78" s="13"/>
    </row>
    <row r="79" spans="2:12" ht="14.25">
      <c r="B79" s="13"/>
      <c r="C79" s="13"/>
      <c r="D79" s="4"/>
      <c r="E79" s="13"/>
      <c r="F79" s="54"/>
      <c r="G79" s="13"/>
      <c r="H79" s="13"/>
      <c r="I79" s="13"/>
      <c r="J79" s="13"/>
      <c r="K79" s="13"/>
      <c r="L79" s="13"/>
    </row>
    <row r="80" spans="2:12" ht="14.25">
      <c r="B80" s="13"/>
      <c r="C80" s="13"/>
      <c r="D80" s="4"/>
      <c r="E80" s="13"/>
      <c r="F80" s="54"/>
      <c r="G80" s="13"/>
      <c r="H80" s="13"/>
      <c r="I80" s="13"/>
      <c r="J80" s="13"/>
      <c r="K80" s="13"/>
      <c r="L80" s="13"/>
    </row>
    <row r="81" spans="2:12" ht="14.25">
      <c r="B81" s="13"/>
      <c r="C81" s="13"/>
      <c r="D81" s="4"/>
      <c r="E81" s="13"/>
      <c r="F81" s="54"/>
      <c r="G81" s="13"/>
      <c r="H81" s="13"/>
      <c r="I81" s="13"/>
      <c r="J81" s="13"/>
      <c r="K81" s="13"/>
      <c r="L81" s="13"/>
    </row>
    <row r="82" spans="2:12" ht="14.25">
      <c r="B82" s="13"/>
      <c r="C82" s="13"/>
      <c r="D82" s="4"/>
      <c r="E82" s="13"/>
      <c r="F82" s="54"/>
      <c r="G82" s="13"/>
      <c r="H82" s="13"/>
      <c r="I82" s="13"/>
      <c r="J82" s="13"/>
      <c r="K82" s="13"/>
      <c r="L82" s="13"/>
    </row>
    <row r="83" spans="2:12" ht="14.25">
      <c r="B83" s="13"/>
      <c r="C83" s="13"/>
      <c r="D83" s="4"/>
      <c r="E83" s="13"/>
      <c r="F83" s="54"/>
      <c r="G83" s="13"/>
      <c r="H83" s="13"/>
      <c r="I83" s="13"/>
      <c r="J83" s="13"/>
      <c r="K83" s="13"/>
      <c r="L83" s="13"/>
    </row>
    <row r="84" spans="2:12" ht="14.25">
      <c r="B84" s="13"/>
      <c r="C84" s="13"/>
      <c r="D84" s="4"/>
      <c r="E84" s="13"/>
      <c r="F84" s="54"/>
      <c r="G84" s="13"/>
      <c r="H84" s="13"/>
      <c r="I84" s="13"/>
      <c r="J84" s="13"/>
      <c r="K84" s="13"/>
      <c r="L84" s="13"/>
    </row>
    <row r="85" spans="2:12" ht="14.25">
      <c r="B85" s="13"/>
      <c r="C85" s="13"/>
      <c r="D85" s="4"/>
      <c r="E85" s="13"/>
      <c r="F85" s="54"/>
      <c r="G85" s="13"/>
      <c r="H85" s="13"/>
      <c r="I85" s="13"/>
      <c r="J85" s="13"/>
      <c r="K85" s="13"/>
      <c r="L85" s="13"/>
    </row>
    <row r="86" spans="2:12" ht="14.25">
      <c r="B86" s="13"/>
      <c r="C86" s="13"/>
      <c r="D86" s="4"/>
      <c r="E86" s="13"/>
      <c r="F86" s="54"/>
      <c r="G86" s="13"/>
      <c r="H86" s="13"/>
      <c r="I86" s="13"/>
      <c r="J86" s="13"/>
      <c r="K86" s="13"/>
      <c r="L86" s="13"/>
    </row>
    <row r="87" spans="2:12" ht="14.25">
      <c r="B87" s="13"/>
      <c r="C87" s="13"/>
      <c r="D87" s="4"/>
      <c r="E87" s="13"/>
      <c r="F87" s="54"/>
      <c r="G87" s="13"/>
      <c r="H87" s="13"/>
      <c r="I87" s="13"/>
      <c r="J87" s="13"/>
      <c r="K87" s="13"/>
      <c r="L87" s="13"/>
    </row>
    <row r="88" spans="2:12" ht="14.25">
      <c r="B88" s="13"/>
      <c r="C88" s="13"/>
      <c r="D88" s="4"/>
      <c r="E88" s="13"/>
      <c r="F88" s="54"/>
      <c r="G88" s="13"/>
      <c r="H88" s="13"/>
      <c r="I88" s="13"/>
      <c r="J88" s="13"/>
      <c r="K88" s="13"/>
      <c r="L88" s="13"/>
    </row>
    <row r="89" spans="2:12" ht="14.25">
      <c r="B89" s="13"/>
      <c r="C89" s="13"/>
      <c r="D89" s="4"/>
      <c r="E89" s="13"/>
      <c r="F89" s="54"/>
      <c r="G89" s="13"/>
      <c r="H89" s="13"/>
      <c r="I89" s="13"/>
      <c r="J89" s="13"/>
      <c r="K89" s="13"/>
      <c r="L89" s="13"/>
    </row>
    <row r="90" spans="2:12" ht="14.25">
      <c r="B90" s="13"/>
      <c r="C90" s="13"/>
      <c r="D90" s="4"/>
      <c r="E90" s="13"/>
      <c r="F90" s="54"/>
      <c r="G90" s="13"/>
      <c r="H90" s="13"/>
      <c r="I90" s="13"/>
      <c r="K90" s="13"/>
      <c r="L90" s="13"/>
    </row>
    <row r="91" spans="2:12" ht="14.25">
      <c r="B91" s="13"/>
      <c r="C91" s="13"/>
      <c r="D91" s="4"/>
      <c r="E91" s="13"/>
      <c r="F91" s="54"/>
      <c r="G91" s="13"/>
      <c r="H91" s="13"/>
      <c r="I91" s="13"/>
      <c r="K91" s="13"/>
      <c r="L91" s="13"/>
    </row>
    <row r="92" spans="2:12" ht="14.25">
      <c r="B92" s="13"/>
      <c r="C92" s="13"/>
      <c r="D92" s="4"/>
      <c r="E92" s="13"/>
      <c r="F92" s="54"/>
      <c r="G92" s="13"/>
      <c r="H92" s="13"/>
      <c r="I92" s="13"/>
      <c r="K92" s="13"/>
      <c r="L92" s="13"/>
    </row>
    <row r="93" spans="2:12" ht="14.25">
      <c r="B93" s="13"/>
      <c r="C93" s="13"/>
      <c r="D93" s="4"/>
      <c r="E93" s="13"/>
      <c r="F93" s="54"/>
      <c r="G93" s="13"/>
      <c r="H93" s="13"/>
      <c r="I93" s="13"/>
      <c r="K93" s="13"/>
      <c r="L93" s="13"/>
    </row>
    <row r="94" spans="2:12" ht="14.25">
      <c r="B94" s="13"/>
      <c r="C94" s="13"/>
      <c r="D94" s="4"/>
      <c r="E94" s="13"/>
      <c r="F94" s="54"/>
      <c r="G94" s="13"/>
      <c r="H94" s="13"/>
      <c r="I94" s="13"/>
      <c r="K94" s="13"/>
      <c r="L94" s="13"/>
    </row>
    <row r="95" spans="2:12" ht="14.25">
      <c r="B95" s="13"/>
      <c r="C95" s="13"/>
      <c r="D95" s="4"/>
      <c r="E95" s="13"/>
      <c r="F95" s="54"/>
      <c r="G95" s="13"/>
      <c r="H95" s="13"/>
      <c r="I95" s="13"/>
      <c r="K95" s="13"/>
      <c r="L95" s="13"/>
    </row>
    <row r="96" spans="2:12" ht="14.25">
      <c r="B96" s="13"/>
      <c r="C96" s="13"/>
      <c r="D96" s="4"/>
      <c r="E96" s="13"/>
      <c r="F96" s="54"/>
      <c r="G96" s="13"/>
      <c r="H96" s="13"/>
      <c r="I96" s="13"/>
      <c r="K96" s="13"/>
      <c r="L96" s="13"/>
    </row>
    <row r="97" spans="2:12" ht="14.25">
      <c r="B97" s="13"/>
      <c r="C97" s="13"/>
      <c r="D97" s="4"/>
      <c r="E97" s="13"/>
      <c r="F97" s="54"/>
      <c r="G97" s="13"/>
      <c r="H97" s="13"/>
      <c r="I97" s="13"/>
      <c r="K97" s="13"/>
      <c r="L97" s="13"/>
    </row>
    <row r="98" spans="2:12" ht="14.25">
      <c r="B98" s="13"/>
      <c r="C98" s="13"/>
      <c r="D98" s="4"/>
      <c r="E98" s="13"/>
      <c r="F98" s="54"/>
      <c r="G98" s="13"/>
      <c r="H98" s="13"/>
      <c r="I98" s="13"/>
      <c r="K98" s="13"/>
      <c r="L98" s="13"/>
    </row>
    <row r="99" spans="2:12" ht="14.25">
      <c r="B99" s="13"/>
      <c r="C99" s="13"/>
      <c r="D99" s="4"/>
      <c r="E99" s="13"/>
      <c r="F99" s="54"/>
      <c r="G99" s="13"/>
      <c r="H99" s="13"/>
      <c r="I99" s="13"/>
      <c r="K99" s="13"/>
      <c r="L99" s="13"/>
    </row>
    <row r="100" spans="2:12" ht="14.25">
      <c r="B100" s="13"/>
      <c r="C100" s="13"/>
      <c r="D100" s="4"/>
      <c r="E100" s="13"/>
      <c r="F100" s="54"/>
      <c r="G100" s="13"/>
      <c r="H100" s="13"/>
      <c r="I100" s="13"/>
      <c r="K100" s="13"/>
      <c r="L100" s="13"/>
    </row>
  </sheetData>
  <mergeCells count="3">
    <mergeCell ref="A1:G1"/>
    <mergeCell ref="D4:E4"/>
    <mergeCell ref="B4:C4"/>
  </mergeCells>
  <printOptions horizontalCentered="1"/>
  <pageMargins left="0" right="0.1968503937007874" top="0.984251968503937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2007</dc:title>
  <dc:subject/>
  <dc:creator>Office97</dc:creator>
  <cp:keywords/>
  <dc:description/>
  <cp:lastModifiedBy>Linda Vandenberg</cp:lastModifiedBy>
  <cp:lastPrinted>2008-03-03T13:04:39Z</cp:lastPrinted>
  <dcterms:created xsi:type="dcterms:W3CDTF">2000-01-07T15:58:47Z</dcterms:created>
  <dcterms:modified xsi:type="dcterms:W3CDTF">2008-03-03T13:05:30Z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Recettes et dépenses</vt:lpwstr>
  </property>
  <property fmtid="{D5CDD505-2E9C-101B-9397-08002B2CF9AE}" pid="6" name="RIDocTypeTaxHTFiel">
    <vt:lpwstr/>
  </property>
  <property fmtid="{D5CDD505-2E9C-101B-9397-08002B2CF9AE}" pid="7" name="RITargetGroupTaxHTFiel">
    <vt:lpwstr>Mutualités|a6cbed05-adf5-4226-bcb7-ef5cdc788bf2;Professionnel de la santé|2ad223cb-5dec-4759-add4-b89b36632398;Etablissements et services de soins|0da91f66-aff5-4716-a8aa-e753c394a07a</vt:lpwstr>
  </property>
  <property fmtid="{D5CDD505-2E9C-101B-9397-08002B2CF9AE}" pid="8" name="RITargetGro">
    <vt:lpwstr>24;#Mutualités|a6cbed05-adf5-4226-bcb7-ef5cdc788bf2;#25;#Professionnel de la santé|2ad223cb-5dec-4759-add4-b89b36632398;#22;#Etablissements et services de soins|0da91f66-aff5-4716-a8aa-e753c394a07a</vt:lpwstr>
  </property>
  <property fmtid="{D5CDD505-2E9C-101B-9397-08002B2CF9AE}" pid="9" name="RIDocTy">
    <vt:lpwstr/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Néerlandais|1daba039-17e6-4993-bb2c-50e1d16ef364;Français|aa2269b8-11bd-4cc9-9267-801806817e60</vt:lpwstr>
  </property>
  <property fmtid="{D5CDD505-2E9C-101B-9397-08002B2CF9AE}" pid="12" name="RIDocInitialCreationDa">
    <vt:lpwstr>2007-01-01T00:00:00Z</vt:lpwstr>
  </property>
  <property fmtid="{D5CDD505-2E9C-101B-9397-08002B2CF9AE}" pid="13" name="TaxCatchA">
    <vt:lpwstr>8;#Français|aa2269b8-11bd-4cc9-9267-801806817e60;#25;#Professionnel de la santé|2ad223cb-5dec-4759-add4-b89b36632398;#24;#Mutualités|a6cbed05-adf5-4226-bcb7-ef5cdc788bf2;#12;#Néerlandais|1daba039-17e6-4993-bb2c-50e1d16ef364;#22;#Etablissements et services</vt:lpwstr>
  </property>
</Properties>
</file>